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13_ncr:1_{D1E076AD-9735-4440-838E-66DCFD314D46}" xr6:coauthVersionLast="45" xr6:coauthVersionMax="45" xr10:uidLastSave="{00000000-0000-0000-0000-000000000000}"/>
  <bookViews>
    <workbookView xWindow="-120" yWindow="-120" windowWidth="29040" windowHeight="15840" tabRatio="906" xr2:uid="{00000000-000D-0000-FFFF-FFFF00000000}"/>
  </bookViews>
  <sheets>
    <sheet name="Twitter" sheetId="1" r:id="rId1"/>
    <sheet name="Facebook" sheetId="3" r:id="rId2"/>
    <sheet name="LinkedIn" sheetId="5" r:id="rId3"/>
    <sheet name="Instagram" sheetId="6" r:id="rId4"/>
    <sheet name="Snapchat" sheetId="7" r:id="rId5"/>
    <sheet name="Pinterest" sheetId="8" r:id="rId6"/>
    <sheet name="Impressions Summary" sheetId="9" r:id="rId7"/>
    <sheet name="Followers Summary" sheetId="12" r:id="rId8"/>
    <sheet name="Engagements Summary" sheetId="14" r:id="rId9"/>
    <sheet name="Impressions Chart" sheetId="11" r:id="rId10"/>
    <sheet name="Followers Chart" sheetId="13" r:id="rId11"/>
    <sheet name="Engagements Chart" sheetId="15" r:id="rId12"/>
  </sheets>
  <definedNames>
    <definedName name="_xlnm.Print_Titles" localSheetId="1">Facebook!$A:$B,Facebook!$1:$2</definedName>
    <definedName name="_xlnm.Print_Titles" localSheetId="3">Instagram!$A:$B,Instagram!$1:$2</definedName>
    <definedName name="_xlnm.Print_Titles" localSheetId="2">LinkedIn!$A:$B,LinkedIn!$1:$2</definedName>
    <definedName name="_xlnm.Print_Titles" localSheetId="5">Pinterest!$A:$B,Pinterest!$1:$2</definedName>
    <definedName name="_xlnm.Print_Titles" localSheetId="4">Snapchat!$A:$B,Snapchat!$1:$2</definedName>
    <definedName name="_xlnm.Print_Titles" localSheetId="0">Twitter!$A:$B,Twitter!$1:$2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4" l="1"/>
  <c r="G3" i="14"/>
  <c r="F3" i="14"/>
  <c r="E3" i="14"/>
  <c r="D3" i="14"/>
  <c r="C3" i="14"/>
  <c r="G3" i="12"/>
  <c r="F3" i="12"/>
  <c r="E3" i="12"/>
  <c r="D3" i="12"/>
  <c r="C3" i="12"/>
  <c r="G3" i="9"/>
  <c r="F3" i="9"/>
  <c r="E3" i="9"/>
  <c r="D3" i="9"/>
  <c r="C3" i="9"/>
  <c r="H3" i="9"/>
</calcChain>
</file>

<file path=xl/sharedStrings.xml><?xml version="1.0" encoding="utf-8"?>
<sst xmlns="http://schemas.openxmlformats.org/spreadsheetml/2006/main" count="88" uniqueCount="46">
  <si>
    <t>Twitter</t>
  </si>
  <si>
    <t>Mentions</t>
  </si>
  <si>
    <t>Date Period</t>
  </si>
  <si>
    <t>Shares</t>
  </si>
  <si>
    <t>Impressions</t>
  </si>
  <si>
    <t>Reach</t>
  </si>
  <si>
    <t>Comments</t>
  </si>
  <si>
    <t>LinkedIn</t>
  </si>
  <si>
    <t>Tweet 
Impressions</t>
  </si>
  <si>
    <t>Completion Rate</t>
  </si>
  <si>
    <t>Story Views</t>
  </si>
  <si>
    <t>Time Spent Viewing Stories</t>
  </si>
  <si>
    <t>Average View Time</t>
  </si>
  <si>
    <t>Impressions from Profile</t>
  </si>
  <si>
    <t>Repins from Profile</t>
  </si>
  <si>
    <t>Clicks from Profile</t>
  </si>
  <si>
    <t>Impressions from Website</t>
  </si>
  <si>
    <t>Repins from Website</t>
  </si>
  <si>
    <t>Clicks to Website</t>
  </si>
  <si>
    <t>Facebook</t>
  </si>
  <si>
    <t>Instagram</t>
  </si>
  <si>
    <t>Snapchat</t>
  </si>
  <si>
    <t>Pinterest</t>
  </si>
  <si>
    <t>Type in starting date period</t>
  </si>
  <si>
    <t>Net Followers Gain/Loss</t>
  </si>
  <si>
    <t>Number of Tweets Sent</t>
  </si>
  <si>
    <t>Retweets</t>
  </si>
  <si>
    <t>Likes</t>
  </si>
  <si>
    <t>Link Clicks</t>
  </si>
  <si>
    <t>Number of Comments</t>
  </si>
  <si>
    <t>Number of Posts</t>
  </si>
  <si>
    <t>Net Page Likes Gain/Loss</t>
  </si>
  <si>
    <t>Page and Tab Visits</t>
  </si>
  <si>
    <t>Video Views</t>
  </si>
  <si>
    <t>Interactions</t>
  </si>
  <si>
    <t>Page Views</t>
  </si>
  <si>
    <t>Bio Link Clicks</t>
  </si>
  <si>
    <t>Engagements</t>
  </si>
  <si>
    <t>Screenshots</t>
  </si>
  <si>
    <t>Number  of Stories</t>
  </si>
  <si>
    <t>Unique Views</t>
  </si>
  <si>
    <t>Fall Off Rate</t>
  </si>
  <si>
    <t>Geofilter Views</t>
  </si>
  <si>
    <t>Geofilter Uses</t>
  </si>
  <si>
    <t>Total Likes</t>
  </si>
  <si>
    <t>Videos 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</si>
</sst>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Franklin Gothic Book"/>
      <family val="2"/>
      <scheme val="minor"/>
    </font>
    <font>
      <sz val="18"/>
      <color theme="8" tint="-0.499984740745262"/>
      <name val="Constantia"/>
      <family val="2"/>
      <scheme val="major"/>
    </font>
    <font>
      <u/>
      <sz val="9"/>
      <color theme="10"/>
      <name val="Franklin Gothic Book"/>
      <family val="2"/>
      <scheme val="minor"/>
    </font>
    <font>
      <sz val="11"/>
      <color theme="0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Hyperlink 2" xfId="1" xr:uid="{CA0B7358-FAB9-446E-B99C-BE692A5C3919}"/>
    <cellStyle name="Normal" xfId="0" builtinId="0"/>
  </cellStyles>
  <dxfs count="100"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Franklin Gothic Book"/>
        <family val="2"/>
        <scheme val="minor"/>
      </font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Franklin Gothic Book"/>
        <family val="2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Franklin Gothic Book"/>
        <family val="2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Franklin Gothic Book"/>
        <family val="2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Franklin Gothic Book"/>
        <family val="2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Franklin Gothic Book"/>
        <family val="2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Franklin Gothic Book"/>
        <family val="2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Franklin Gothic Book"/>
        <family val="2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Franklin Gothic Book"/>
        <family val="2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/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/>
        <horizontal style="thin">
          <color theme="3"/>
        </horizontal>
      </border>
    </dxf>
  </dxfs>
  <tableStyles count="1" defaultTableStyle="TableStyleMedium2" defaultPivotStyle="PivotStyleLight16">
    <tableStyle name="Social Media" pivot="0" count="3" xr9:uid="{92204B73-EDEC-4118-B478-195E8E00AA9D}">
      <tableStyleElement type="wholeTable" dxfId="99"/>
      <tableStyleElement type="headerRow" dxfId="98"/>
      <tableStyleElement type="secondRowStripe" dxfId="9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tx2"/>
                </a:solidFill>
                <a:latin typeface="+mj-lt"/>
              </a:rPr>
              <a:t>Total Impressions</a:t>
            </a:r>
          </a:p>
        </c:rich>
      </c:tx>
      <c:layout>
        <c:manualLayout>
          <c:xMode val="edge"/>
          <c:yMode val="edge"/>
          <c:x val="0.40396589509337733"/>
          <c:y val="1.6209149075512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2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348910178648326E-2"/>
          <c:y val="8.504745882501219E-2"/>
          <c:w val="0.88538545637650423"/>
          <c:h val="0.81915407705567822"/>
        </c:manualLayout>
      </c:layout>
      <c:areaChart>
        <c:grouping val="stacked"/>
        <c:varyColors val="0"/>
        <c:ser>
          <c:idx val="0"/>
          <c:order val="0"/>
          <c:tx>
            <c:strRef>
              <c:f>'Impressions Summary'!$C$2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cat>
            <c:strRef>
              <c:f>'Impressions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'Impressions Summary'!$C$3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7-4E13-BDA0-AF1303EBB05B}"/>
            </c:ext>
          </c:extLst>
        </c:ser>
        <c:ser>
          <c:idx val="1"/>
          <c:order val="1"/>
          <c:tx>
            <c:strRef>
              <c:f>'Impressions Summary'!$D$2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'Impressions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'Impressions Summary'!$D$3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7-4E13-BDA0-AF1303EBB05B}"/>
            </c:ext>
          </c:extLst>
        </c:ser>
        <c:ser>
          <c:idx val="2"/>
          <c:order val="2"/>
          <c:tx>
            <c:strRef>
              <c:f>'Impressions Summary'!$E$2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'Impressions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'Impressions Summary'!$E$3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D7-4E13-BDA0-AF1303EBB05B}"/>
            </c:ext>
          </c:extLst>
        </c:ser>
        <c:ser>
          <c:idx val="3"/>
          <c:order val="3"/>
          <c:tx>
            <c:strRef>
              <c:f>'Impressions Summary'!$F$2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'Impressions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'Impressions Summary'!$F$3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D7-4E13-BDA0-AF1303EBB05B}"/>
            </c:ext>
          </c:extLst>
        </c:ser>
        <c:ser>
          <c:idx val="4"/>
          <c:order val="4"/>
          <c:tx>
            <c:strRef>
              <c:f>'Impressions Summary'!$G$2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strRef>
              <c:f>'Impressions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'Impressions Summary'!$G$3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D7-4E13-BDA0-AF1303EBB05B}"/>
            </c:ext>
          </c:extLst>
        </c:ser>
        <c:ser>
          <c:idx val="5"/>
          <c:order val="5"/>
          <c:tx>
            <c:strRef>
              <c:f>'Impressions Summary'!$H$2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'Impressions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'Impressions Summary'!$H$3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D7-4E13-BDA0-AF1303EBB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198872"/>
        <c:axId val="474195592"/>
      </c:areaChart>
      <c:catAx>
        <c:axId val="47419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95592"/>
        <c:crosses val="autoZero"/>
        <c:auto val="1"/>
        <c:lblAlgn val="ctr"/>
        <c:lblOffset val="100"/>
        <c:noMultiLvlLbl val="0"/>
      </c:catAx>
      <c:valAx>
        <c:axId val="47419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98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tx2"/>
                </a:solidFill>
                <a:latin typeface="+mj-lt"/>
              </a:rPr>
              <a:t>Net Followers Gain/Loss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2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8234777822647052E-2"/>
          <c:y val="0.13749421965134079"/>
          <c:w val="0.94564228995495159"/>
          <c:h val="0.79409348549140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'Followers Summary'!$C$2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'Followers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'Followers Summary'!$C$3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1-4F77-BDEC-0D65B685D024}"/>
            </c:ext>
          </c:extLst>
        </c:ser>
        <c:ser>
          <c:idx val="1"/>
          <c:order val="1"/>
          <c:tx>
            <c:strRef>
              <c:f>'Followers Summary'!$D$2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'Followers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'Followers Summary'!$D$3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1-4F77-BDEC-0D65B685D024}"/>
            </c:ext>
          </c:extLst>
        </c:ser>
        <c:ser>
          <c:idx val="2"/>
          <c:order val="2"/>
          <c:tx>
            <c:strRef>
              <c:f>'Followers Summary'!$E$2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'Followers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'Followers Summary'!$E$3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1-4F77-BDEC-0D65B685D024}"/>
            </c:ext>
          </c:extLst>
        </c:ser>
        <c:ser>
          <c:idx val="3"/>
          <c:order val="3"/>
          <c:tx>
            <c:strRef>
              <c:f>'Followers Summary'!$F$2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'Followers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'Followers Summary'!$F$3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B1-4F77-BDEC-0D65B685D024}"/>
            </c:ext>
          </c:extLst>
        </c:ser>
        <c:ser>
          <c:idx val="4"/>
          <c:order val="4"/>
          <c:tx>
            <c:strRef>
              <c:f>'Followers Summary'!$G$2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'Followers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'Followers Summary'!$G$3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B1-4F77-BDEC-0D65B685D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00595368"/>
        <c:axId val="400590448"/>
      </c:barChart>
      <c:catAx>
        <c:axId val="40059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590448"/>
        <c:crosses val="autoZero"/>
        <c:auto val="1"/>
        <c:lblAlgn val="ctr"/>
        <c:lblOffset val="100"/>
        <c:noMultiLvlLbl val="0"/>
      </c:catAx>
      <c:valAx>
        <c:axId val="40059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595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tx2"/>
                </a:solidFill>
                <a:latin typeface="+mj-lt"/>
              </a:rPr>
              <a:t>Total Engagements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2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'Engagements Summary'!$C$2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'Engagements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'Engagements Summary'!$C$3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B-4EC9-92E5-01B3C8405780}"/>
            </c:ext>
          </c:extLst>
        </c:ser>
        <c:ser>
          <c:idx val="1"/>
          <c:order val="1"/>
          <c:tx>
            <c:strRef>
              <c:f>'Engagements Summary'!$D$2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'Engagements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'Engagements Summary'!$D$3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B-4EC9-92E5-01B3C8405780}"/>
            </c:ext>
          </c:extLst>
        </c:ser>
        <c:ser>
          <c:idx val="2"/>
          <c:order val="2"/>
          <c:tx>
            <c:strRef>
              <c:f>'Engagements Summary'!$E$2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'Engagements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'Engagements Summary'!$E$3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B-4EC9-92E5-01B3C8405780}"/>
            </c:ext>
          </c:extLst>
        </c:ser>
        <c:ser>
          <c:idx val="3"/>
          <c:order val="3"/>
          <c:tx>
            <c:strRef>
              <c:f>'Engagements Summary'!$F$2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'Engagements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'Engagements Summary'!$F$3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3B-4EC9-92E5-01B3C8405780}"/>
            </c:ext>
          </c:extLst>
        </c:ser>
        <c:ser>
          <c:idx val="4"/>
          <c:order val="4"/>
          <c:tx>
            <c:strRef>
              <c:f>'Engagements Summary'!$G$2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'Engagements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'Engagements Summary'!$G$3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3B-4EC9-92E5-01B3C8405780}"/>
            </c:ext>
          </c:extLst>
        </c:ser>
        <c:ser>
          <c:idx val="5"/>
          <c:order val="5"/>
          <c:tx>
            <c:strRef>
              <c:f>'Engagements Summary'!$H$2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'Engagements Summary'!$B$3</c:f>
              <c:strCache>
                <c:ptCount val="1"/>
                <c:pt idx="0">
                  <c:v>Type in starting date period</c:v>
                </c:pt>
              </c:strCache>
            </c:strRef>
          </c:cat>
          <c:val>
            <c:numRef>
              <c:f>'Engagements Summary'!$H$3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3B-4EC9-92E5-01B3C8405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50385616"/>
        <c:axId val="550379384"/>
      </c:barChart>
      <c:catAx>
        <c:axId val="55038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379384"/>
        <c:crosses val="autoZero"/>
        <c:auto val="1"/>
        <c:lblAlgn val="ctr"/>
        <c:lblOffset val="100"/>
        <c:noMultiLvlLbl val="0"/>
      </c:catAx>
      <c:valAx>
        <c:axId val="55037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3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15240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3BACE43E-17AD-4CF5-BAE4-1D6CF2784EAB}"/>
            </a:ext>
          </a:extLst>
        </xdr:cNvPr>
        <xdr:cNvGrpSpPr/>
      </xdr:nvGrpSpPr>
      <xdr:grpSpPr>
        <a:xfrm>
          <a:off x="123825" y="0"/>
          <a:ext cx="6758940" cy="724033"/>
          <a:chOff x="152401" y="0"/>
          <a:chExt cx="5560067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3DDF12C-E186-472E-9F82-44F94DAA0E29}"/>
              </a:ext>
            </a:extLst>
          </xdr:cNvPr>
          <xdr:cNvSpPr/>
        </xdr:nvSpPr>
        <xdr:spPr>
          <a:xfrm>
            <a:off x="152401" y="0"/>
            <a:ext cx="5560067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C62BA37-147F-4544-95BC-9231443F9FB3}"/>
              </a:ext>
            </a:extLst>
          </xdr:cNvPr>
          <xdr:cNvSpPr txBox="1"/>
        </xdr:nvSpPr>
        <xdr:spPr>
          <a:xfrm>
            <a:off x="237540" y="0"/>
            <a:ext cx="487783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Twitter Analytics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 descr="total impressions chart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 descr="net followers gain/loss chart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84259"/>
    <xdr:graphicFrame macro="">
      <xdr:nvGraphicFramePr>
        <xdr:cNvPr id="2" name="Chart 1" descr="total engagements chart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15240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5BDAA4DD-C6E9-4D26-883D-76A5E70E6504}"/>
            </a:ext>
          </a:extLst>
        </xdr:cNvPr>
        <xdr:cNvGrpSpPr/>
      </xdr:nvGrpSpPr>
      <xdr:grpSpPr>
        <a:xfrm>
          <a:off x="123825" y="0"/>
          <a:ext cx="6758940" cy="724033"/>
          <a:chOff x="152401" y="0"/>
          <a:chExt cx="5560067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540BD05-9EF4-4F97-A725-D1C461943348}"/>
              </a:ext>
            </a:extLst>
          </xdr:cNvPr>
          <xdr:cNvSpPr/>
        </xdr:nvSpPr>
        <xdr:spPr>
          <a:xfrm>
            <a:off x="152401" y="0"/>
            <a:ext cx="5560067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314D12D-9E01-4362-871B-F24535E00835}"/>
              </a:ext>
            </a:extLst>
          </xdr:cNvPr>
          <xdr:cNvSpPr txBox="1"/>
        </xdr:nvSpPr>
        <xdr:spPr>
          <a:xfrm>
            <a:off x="237540" y="0"/>
            <a:ext cx="4884251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Facebook Analytics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15240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26966737-445E-4649-B36E-9A4A1C1D16A1}"/>
            </a:ext>
          </a:extLst>
        </xdr:cNvPr>
        <xdr:cNvGrpSpPr/>
      </xdr:nvGrpSpPr>
      <xdr:grpSpPr>
        <a:xfrm>
          <a:off x="123825" y="0"/>
          <a:ext cx="6758940" cy="724033"/>
          <a:chOff x="152401" y="0"/>
          <a:chExt cx="5560067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9D64F0A-6BF9-46BB-AAA0-518A21FD280D}"/>
              </a:ext>
            </a:extLst>
          </xdr:cNvPr>
          <xdr:cNvSpPr/>
        </xdr:nvSpPr>
        <xdr:spPr>
          <a:xfrm>
            <a:off x="152401" y="0"/>
            <a:ext cx="5560067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672148E-12AE-4DFB-B240-DAAF07E333B3}"/>
              </a:ext>
            </a:extLst>
          </xdr:cNvPr>
          <xdr:cNvSpPr txBox="1"/>
        </xdr:nvSpPr>
        <xdr:spPr>
          <a:xfrm>
            <a:off x="237540" y="0"/>
            <a:ext cx="4884251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Linked</a:t>
            </a:r>
            <a:r>
              <a:rPr lang="en-GB" sz="2400" baseline="0">
                <a:solidFill>
                  <a:schemeClr val="accent2"/>
                </a:solidFill>
                <a:latin typeface="+mj-lt"/>
              </a:rPr>
              <a:t>In Analytics</a:t>
            </a:r>
            <a:endParaRPr lang="en-GB" sz="2400">
              <a:solidFill>
                <a:schemeClr val="accent2"/>
              </a:solidFill>
              <a:latin typeface="+mj-lt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7619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CD1FA133-A99C-4C74-BFE1-DB37ACAACE2F}"/>
            </a:ext>
          </a:extLst>
        </xdr:cNvPr>
        <xdr:cNvGrpSpPr/>
      </xdr:nvGrpSpPr>
      <xdr:grpSpPr>
        <a:xfrm>
          <a:off x="123825" y="0"/>
          <a:ext cx="6751319" cy="724033"/>
          <a:chOff x="152401" y="0"/>
          <a:chExt cx="5553646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1AC46E0-C9E7-40FC-8F89-9CEB970C2FE4}"/>
              </a:ext>
            </a:extLst>
          </xdr:cNvPr>
          <xdr:cNvSpPr/>
        </xdr:nvSpPr>
        <xdr:spPr>
          <a:xfrm>
            <a:off x="152401" y="0"/>
            <a:ext cx="5553646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F9710BCE-9BCB-4A19-973A-5A544D11119C}"/>
              </a:ext>
            </a:extLst>
          </xdr:cNvPr>
          <xdr:cNvSpPr txBox="1"/>
        </xdr:nvSpPr>
        <xdr:spPr>
          <a:xfrm>
            <a:off x="237540" y="0"/>
            <a:ext cx="4884251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Instagram Analytics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22860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794CAF05-42EC-4003-8C92-9F4B7C809E36}"/>
            </a:ext>
          </a:extLst>
        </xdr:cNvPr>
        <xdr:cNvGrpSpPr/>
      </xdr:nvGrpSpPr>
      <xdr:grpSpPr>
        <a:xfrm>
          <a:off x="123825" y="0"/>
          <a:ext cx="6766560" cy="724033"/>
          <a:chOff x="152401" y="0"/>
          <a:chExt cx="5566487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46CB5FA-979A-4871-9A80-408B46C4228E}"/>
              </a:ext>
            </a:extLst>
          </xdr:cNvPr>
          <xdr:cNvSpPr/>
        </xdr:nvSpPr>
        <xdr:spPr>
          <a:xfrm>
            <a:off x="152401" y="0"/>
            <a:ext cx="5566487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12E5087-E2B5-4B38-BEF9-D0ED91CB51CD}"/>
              </a:ext>
            </a:extLst>
          </xdr:cNvPr>
          <xdr:cNvSpPr txBox="1"/>
        </xdr:nvSpPr>
        <xdr:spPr>
          <a:xfrm>
            <a:off x="237540" y="0"/>
            <a:ext cx="4884251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Snapchat</a:t>
            </a:r>
            <a:r>
              <a:rPr lang="en-GB" sz="2400" baseline="0">
                <a:solidFill>
                  <a:schemeClr val="accent2"/>
                </a:solidFill>
                <a:latin typeface="+mj-lt"/>
              </a:rPr>
              <a:t> Analytics</a:t>
            </a:r>
            <a:endParaRPr lang="en-GB" sz="2400">
              <a:solidFill>
                <a:schemeClr val="accent2"/>
              </a:solidFill>
              <a:latin typeface="+mj-lt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22860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C7D22868-90BB-4606-B15E-DFC7586EB25D}"/>
            </a:ext>
          </a:extLst>
        </xdr:cNvPr>
        <xdr:cNvGrpSpPr/>
      </xdr:nvGrpSpPr>
      <xdr:grpSpPr>
        <a:xfrm>
          <a:off x="123825" y="0"/>
          <a:ext cx="6766560" cy="724033"/>
          <a:chOff x="152401" y="0"/>
          <a:chExt cx="5566487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9DA15ABD-646D-4D46-890D-911E3D5A3F98}"/>
              </a:ext>
            </a:extLst>
          </xdr:cNvPr>
          <xdr:cNvSpPr/>
        </xdr:nvSpPr>
        <xdr:spPr>
          <a:xfrm>
            <a:off x="152401" y="0"/>
            <a:ext cx="5566487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5AF24AE-19E9-4D53-A5C0-1BF20D8E4EA2}"/>
              </a:ext>
            </a:extLst>
          </xdr:cNvPr>
          <xdr:cNvSpPr txBox="1"/>
        </xdr:nvSpPr>
        <xdr:spPr>
          <a:xfrm>
            <a:off x="237540" y="0"/>
            <a:ext cx="4884251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Pinterest</a:t>
            </a:r>
            <a:r>
              <a:rPr lang="en-GB" sz="2400" baseline="0">
                <a:solidFill>
                  <a:schemeClr val="accent2"/>
                </a:solidFill>
                <a:latin typeface="+mj-lt"/>
              </a:rPr>
              <a:t> Analytics</a:t>
            </a:r>
            <a:endParaRPr lang="en-GB" sz="2400">
              <a:solidFill>
                <a:schemeClr val="accent2"/>
              </a:solidFill>
              <a:latin typeface="+mj-lt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22860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C9ABFDBB-FE89-4A5C-866C-08F6D2015A74}"/>
            </a:ext>
          </a:extLst>
        </xdr:cNvPr>
        <xdr:cNvGrpSpPr/>
      </xdr:nvGrpSpPr>
      <xdr:grpSpPr>
        <a:xfrm>
          <a:off x="123825" y="0"/>
          <a:ext cx="6252210" cy="724033"/>
          <a:chOff x="152401" y="0"/>
          <a:chExt cx="5142741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E990D934-0934-4C31-866C-2A0F046E5CB0}"/>
              </a:ext>
            </a:extLst>
          </xdr:cNvPr>
          <xdr:cNvSpPr/>
        </xdr:nvSpPr>
        <xdr:spPr>
          <a:xfrm>
            <a:off x="152401" y="0"/>
            <a:ext cx="514274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9B192E18-3C78-486A-8DAC-B10DAB19C4C3}"/>
              </a:ext>
            </a:extLst>
          </xdr:cNvPr>
          <xdr:cNvSpPr txBox="1"/>
        </xdr:nvSpPr>
        <xdr:spPr>
          <a:xfrm>
            <a:off x="237540" y="0"/>
            <a:ext cx="4524708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Impressions</a:t>
            </a:r>
            <a:r>
              <a:rPr lang="en-GB" sz="2400" baseline="0">
                <a:solidFill>
                  <a:schemeClr val="accent2"/>
                </a:solidFill>
                <a:latin typeface="+mj-lt"/>
              </a:rPr>
              <a:t> Summaries</a:t>
            </a:r>
            <a:endParaRPr lang="en-GB" sz="2400">
              <a:solidFill>
                <a:schemeClr val="accent2"/>
              </a:solidFill>
              <a:latin typeface="+mj-lt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22860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0B2EF5F6-1E7D-46B7-AAE8-BC53A808F3F3}"/>
            </a:ext>
          </a:extLst>
        </xdr:cNvPr>
        <xdr:cNvGrpSpPr/>
      </xdr:nvGrpSpPr>
      <xdr:grpSpPr>
        <a:xfrm>
          <a:off x="123825" y="0"/>
          <a:ext cx="6252210" cy="724033"/>
          <a:chOff x="152401" y="0"/>
          <a:chExt cx="5142741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13E094D-61F8-4AA5-9C72-FDC413CB53C4}"/>
              </a:ext>
            </a:extLst>
          </xdr:cNvPr>
          <xdr:cNvSpPr/>
        </xdr:nvSpPr>
        <xdr:spPr>
          <a:xfrm>
            <a:off x="152401" y="0"/>
            <a:ext cx="5142741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1130F838-7379-4C00-B871-9B72E61554EB}"/>
              </a:ext>
            </a:extLst>
          </xdr:cNvPr>
          <xdr:cNvSpPr txBox="1"/>
        </xdr:nvSpPr>
        <xdr:spPr>
          <a:xfrm>
            <a:off x="237540" y="0"/>
            <a:ext cx="4537549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Net Followers</a:t>
            </a:r>
            <a:r>
              <a:rPr lang="en-GB" sz="2400" baseline="0">
                <a:solidFill>
                  <a:schemeClr val="accent2"/>
                </a:solidFill>
                <a:latin typeface="+mj-lt"/>
              </a:rPr>
              <a:t> Gain/Loss Summary</a:t>
            </a:r>
            <a:endParaRPr lang="en-GB" sz="2400">
              <a:solidFill>
                <a:schemeClr val="accent2"/>
              </a:solidFill>
              <a:latin typeface="+mj-lt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7620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9AF86570-723F-4DC1-B17B-4C416A8D5F49}"/>
            </a:ext>
          </a:extLst>
        </xdr:cNvPr>
        <xdr:cNvGrpSpPr/>
      </xdr:nvGrpSpPr>
      <xdr:grpSpPr>
        <a:xfrm>
          <a:off x="123825" y="0"/>
          <a:ext cx="6236970" cy="724033"/>
          <a:chOff x="152401" y="0"/>
          <a:chExt cx="5129900" cy="7223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8B6F51C-3B67-4DEC-9B18-1350F5AA6BAF}"/>
              </a:ext>
            </a:extLst>
          </xdr:cNvPr>
          <xdr:cNvSpPr/>
        </xdr:nvSpPr>
        <xdr:spPr>
          <a:xfrm>
            <a:off x="152401" y="0"/>
            <a:ext cx="5129900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DAFD570-8033-4B7A-8B8C-80BDFF1FD3D2}"/>
              </a:ext>
            </a:extLst>
          </xdr:cNvPr>
          <xdr:cNvSpPr txBox="1"/>
        </xdr:nvSpPr>
        <xdr:spPr>
          <a:xfrm>
            <a:off x="237540" y="0"/>
            <a:ext cx="4505447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Engagements Summary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witter_Analytics_Table" displayName="Twitter_Analytics_Table" ref="B2:K3" totalsRowShown="0" headerRowDxfId="96" dataDxfId="95">
  <tableColumns count="10">
    <tableColumn id="1" xr3:uid="{00000000-0010-0000-0000-000001000000}" name="Date Period" dataDxfId="94"/>
    <tableColumn id="4" xr3:uid="{00000000-0010-0000-0000-000004000000}" name="Net Followers Gain/Loss" dataDxfId="93"/>
    <tableColumn id="3" xr3:uid="{00000000-0010-0000-0000-000003000000}" name="Number of Tweets Sent" dataDxfId="92"/>
    <tableColumn id="7" xr3:uid="{00000000-0010-0000-0000-000007000000}" name="Retweets" dataDxfId="91"/>
    <tableColumn id="8" xr3:uid="{00000000-0010-0000-0000-000008000000}" name="Likes" dataDxfId="90"/>
    <tableColumn id="9" xr3:uid="{00000000-0010-0000-0000-000009000000}" name="Link Clicks" dataDxfId="89"/>
    <tableColumn id="6" xr3:uid="{00000000-0010-0000-0000-000006000000}" name="Mentions" dataDxfId="88"/>
    <tableColumn id="10" xr3:uid="{00000000-0010-0000-0000-00000A000000}" name="Number of Comments" dataDxfId="87"/>
    <tableColumn id="11" xr3:uid="{00000000-0010-0000-0000-00000B000000}" name="Videos Views" dataDxfId="86"/>
    <tableColumn id="2" xr3:uid="{00000000-0010-0000-0000-000002000000}" name="Tweet _x000a_Impressions" dataDxfId="85"/>
  </tableColumns>
  <tableStyleInfo name="Social Media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Facebook_Analytics_Table" displayName="Facebook_Analytics_Table" ref="B2:K3" totalsRowShown="0" headerRowDxfId="84" dataDxfId="83">
  <tableColumns count="10">
    <tableColumn id="1" xr3:uid="{00000000-0010-0000-0100-000001000000}" name="Date Period" dataDxfId="82"/>
    <tableColumn id="2" xr3:uid="{00000000-0010-0000-0100-000002000000}" name="Net Page Likes Gain/Loss" dataDxfId="81"/>
    <tableColumn id="8" xr3:uid="{00000000-0010-0000-0100-000008000000}" name="Number of Posts" dataDxfId="80"/>
    <tableColumn id="6" xr3:uid="{00000000-0010-0000-0100-000006000000}" name="Shares" dataDxfId="79"/>
    <tableColumn id="4" xr3:uid="{00000000-0010-0000-0100-000004000000}" name="Likes" dataDxfId="78"/>
    <tableColumn id="7" xr3:uid="{00000000-0010-0000-0100-000007000000}" name="Link Clicks" dataDxfId="77"/>
    <tableColumn id="5" xr3:uid="{00000000-0010-0000-0100-000005000000}" name="Impressions" dataDxfId="76"/>
    <tableColumn id="3" xr3:uid="{00000000-0010-0000-0100-000003000000}" name="Reach" dataDxfId="75"/>
    <tableColumn id="9" xr3:uid="{00000000-0010-0000-0100-000009000000}" name="Page and Tab Visits" dataDxfId="74"/>
    <tableColumn id="10" xr3:uid="{00000000-0010-0000-0100-00000A000000}" name="Video Views" dataDxfId="73"/>
  </tableColumns>
  <tableStyleInfo name="Social Media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inkedIn_Analytics_Table" displayName="LinkedIn_Analytics_Table" ref="B2:J3" totalsRowShown="0" headerRowDxfId="72" dataDxfId="71">
  <tableColumns count="9">
    <tableColumn id="1" xr3:uid="{00000000-0010-0000-0200-000001000000}" name="Date Period" dataDxfId="70"/>
    <tableColumn id="4" xr3:uid="{00000000-0010-0000-0200-000004000000}" name="Net Followers Gain/Loss" dataDxfId="69"/>
    <tableColumn id="3" xr3:uid="{00000000-0010-0000-0200-000003000000}" name="Number of Posts" dataDxfId="68"/>
    <tableColumn id="2" xr3:uid="{00000000-0010-0000-0200-000002000000}" name="Interactions" dataDxfId="67"/>
    <tableColumn id="5" xr3:uid="{00000000-0010-0000-0200-000005000000}" name="Engagements" dataDxfId="66"/>
    <tableColumn id="6" xr3:uid="{00000000-0010-0000-0200-000006000000}" name="Link Clicks" dataDxfId="65"/>
    <tableColumn id="7" xr3:uid="{00000000-0010-0000-0200-000007000000}" name="Impressions" dataDxfId="64"/>
    <tableColumn id="8" xr3:uid="{00000000-0010-0000-0200-000008000000}" name="Reach" dataDxfId="63"/>
    <tableColumn id="9" xr3:uid="{00000000-0010-0000-0200-000009000000}" name="Page Views" dataDxfId="62"/>
  </tableColumns>
  <tableStyleInfo name="Social Media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Instagram_Analytics_Table" displayName="Instagram_Analytics_Table" ref="B2:L3" totalsRowShown="0" headerRowDxfId="61" dataDxfId="60">
  <tableColumns count="11">
    <tableColumn id="1" xr3:uid="{00000000-0010-0000-0300-000001000000}" name="Date Period" dataDxfId="59"/>
    <tableColumn id="4" xr3:uid="{00000000-0010-0000-0300-000004000000}" name="Net Followers Gain/Loss" dataDxfId="58"/>
    <tableColumn id="3" xr3:uid="{00000000-0010-0000-0300-000003000000}" name="Number of Posts" dataDxfId="57"/>
    <tableColumn id="2" xr3:uid="{00000000-0010-0000-0300-000002000000}" name="Likes" dataDxfId="56"/>
    <tableColumn id="5" xr3:uid="{00000000-0010-0000-0300-000005000000}" name="Comments" dataDxfId="55"/>
    <tableColumn id="6" xr3:uid="{00000000-0010-0000-0300-000006000000}" name="Impressions" dataDxfId="54"/>
    <tableColumn id="7" xr3:uid="{00000000-0010-0000-0300-000007000000}" name="Reach" dataDxfId="53"/>
    <tableColumn id="8" xr3:uid="{00000000-0010-0000-0300-000008000000}" name="Engagements" dataDxfId="52"/>
    <tableColumn id="9" xr3:uid="{00000000-0010-0000-0300-000009000000}" name="Bio Link Clicks" dataDxfId="51"/>
    <tableColumn id="10" xr3:uid="{00000000-0010-0000-0300-00000A000000}" name="Video Views" dataDxfId="50"/>
    <tableColumn id="11" xr3:uid="{00000000-0010-0000-0300-00000B000000}" name="Story Views" dataDxfId="49"/>
  </tableColumns>
  <tableStyleInfo name="Social Media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napchat_Analytics_Table" displayName="Snapchat_Analytics_Table" ref="B2:L3" totalsRowShown="0" headerRowDxfId="48" dataDxfId="47">
  <tableColumns count="11">
    <tableColumn id="1" xr3:uid="{00000000-0010-0000-0400-000001000000}" name="Date Period" dataDxfId="46"/>
    <tableColumn id="4" xr3:uid="{00000000-0010-0000-0400-000004000000}" name="Net Followers Gain/Loss" dataDxfId="45"/>
    <tableColumn id="3" xr3:uid="{00000000-0010-0000-0400-000003000000}" name="Number  of Stories" dataDxfId="44"/>
    <tableColumn id="5" xr3:uid="{00000000-0010-0000-0400-000005000000}" name="Unique Views" dataDxfId="43"/>
    <tableColumn id="6" xr3:uid="{00000000-0010-0000-0400-000006000000}" name="Screenshots" dataDxfId="42"/>
    <tableColumn id="2" xr3:uid="{00000000-0010-0000-0400-000002000000}" name="Completion Rate" dataDxfId="41"/>
    <tableColumn id="7" xr3:uid="{00000000-0010-0000-0400-000007000000}" name="Time Spent Viewing Stories" dataDxfId="40"/>
    <tableColumn id="8" xr3:uid="{00000000-0010-0000-0400-000008000000}" name="Average View Time" dataDxfId="39"/>
    <tableColumn id="9" xr3:uid="{00000000-0010-0000-0400-000009000000}" name="Fall Off Rate" dataDxfId="38"/>
    <tableColumn id="10" xr3:uid="{00000000-0010-0000-0400-00000A000000}" name="Geofilter Views" dataDxfId="37"/>
    <tableColumn id="11" xr3:uid="{00000000-0010-0000-0400-00000B000000}" name="Geofilter Uses" dataDxfId="36"/>
  </tableColumns>
  <tableStyleInfo name="Social Media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Pinterest_Analytics_Table" displayName="Pinterest_Analytics_Table" ref="B2:I3" totalsRowShown="0" headerRowDxfId="35" dataDxfId="34">
  <tableColumns count="8">
    <tableColumn id="1" xr3:uid="{00000000-0010-0000-0500-000001000000}" name="Date Period" dataDxfId="33"/>
    <tableColumn id="4" xr3:uid="{00000000-0010-0000-0500-000004000000}" name="Impressions from Profile" dataDxfId="32"/>
    <tableColumn id="3" xr3:uid="{00000000-0010-0000-0500-000003000000}" name="Repins from Profile" dataDxfId="31"/>
    <tableColumn id="5" xr3:uid="{00000000-0010-0000-0500-000005000000}" name="Clicks from Profile" dataDxfId="30"/>
    <tableColumn id="6" xr3:uid="{00000000-0010-0000-0500-000006000000}" name="Impressions from Website" dataDxfId="29"/>
    <tableColumn id="2" xr3:uid="{00000000-0010-0000-0500-000002000000}" name="Repins from Website" dataDxfId="28"/>
    <tableColumn id="7" xr3:uid="{00000000-0010-0000-0500-000007000000}" name="Clicks to Website" dataDxfId="27"/>
    <tableColumn id="8" xr3:uid="{00000000-0010-0000-0500-000008000000}" name="Total Likes" dataDxfId="26"/>
  </tableColumns>
  <tableStyleInfo name="Social Media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Impressions_Summary" displayName="Impressions_Summary" ref="B2:H3" totalsRowShown="0" headerRowDxfId="25" dataDxfId="24">
  <tableColumns count="7">
    <tableColumn id="1" xr3:uid="{00000000-0010-0000-0600-000001000000}" name="Date Period" dataDxfId="23"/>
    <tableColumn id="4" xr3:uid="{00000000-0010-0000-0600-000004000000}" name="Twitter" dataDxfId="22">
      <calculatedColumnFormula>IFERROR(VLOOKUP(Impressions_Summary[[#This Row],[Date Period]],Twitter_Analytics_Table[#All],10,FALSE),"No data found")</calculatedColumnFormula>
    </tableColumn>
    <tableColumn id="3" xr3:uid="{00000000-0010-0000-0600-000003000000}" name="Facebook" dataDxfId="21">
      <calculatedColumnFormula>IFERROR(VLOOKUP(Impressions_Summary[[#This Row],[Date Period]],Facebook_Analytics_Table[#All],8,FALSE),"No data found")</calculatedColumnFormula>
    </tableColumn>
    <tableColumn id="5" xr3:uid="{00000000-0010-0000-0600-000005000000}" name="LinkedIn" dataDxfId="20">
      <calculatedColumnFormula>IFERROR(VLOOKUP(Impressions_Summary[[#This Row],[Date Period]],LinkedIn_Analytics_Table[#All],7,FALSE),"No data found")</calculatedColumnFormula>
    </tableColumn>
    <tableColumn id="6" xr3:uid="{00000000-0010-0000-0600-000006000000}" name="Instagram" dataDxfId="19">
      <calculatedColumnFormula>IFERROR(VLOOKUP(Impressions_Summary[[#This Row],[Date Period]],Instagram_Analytics_Table[#All],6,FALSE),"No data found")</calculatedColumnFormula>
    </tableColumn>
    <tableColumn id="2" xr3:uid="{00000000-0010-0000-0600-000002000000}" name="Snapchat" dataDxfId="18">
      <calculatedColumnFormula>IFERROR(VLOOKUP(Impressions_Summary[[#This Row],[Date Period]],Snapchat_Analytics_Table[#All],4,FALSE),"No data found")</calculatedColumnFormula>
    </tableColumn>
    <tableColumn id="7" xr3:uid="{00000000-0010-0000-0600-000007000000}" name="Pinterest" dataDxfId="17">
      <calculatedColumnFormula>IFERROR(VLOOKUP(Impressions_Summary[[#This Row],[Date Period]],Pinterest_Analytics_Table[#All],2,FALSE),"No data found")</calculatedColumnFormula>
    </tableColumn>
  </tableColumns>
  <tableStyleInfo name="Social Media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Followers_Summary" displayName="Followers_Summary" ref="B2:G3" totalsRowShown="0" headerRowDxfId="16" dataDxfId="15">
  <tableColumns count="6">
    <tableColumn id="1" xr3:uid="{00000000-0010-0000-0700-000001000000}" name="Date Period" dataDxfId="14"/>
    <tableColumn id="4" xr3:uid="{00000000-0010-0000-0700-000004000000}" name="Twitter" dataDxfId="13">
      <calculatedColumnFormula>IFERROR(VLOOKUP(Followers_Summary[[#This Row],[Date Period]],Twitter_Analytics_Table[#All],2,FALSE),"No data found")</calculatedColumnFormula>
    </tableColumn>
    <tableColumn id="3" xr3:uid="{00000000-0010-0000-0700-000003000000}" name="Facebook" dataDxfId="12">
      <calculatedColumnFormula>IFERROR(VLOOKUP(Followers_Summary[[#This Row],[Date Period]],Facebook_Analytics_Table[#All],2,FALSE),"No data found")</calculatedColumnFormula>
    </tableColumn>
    <tableColumn id="5" xr3:uid="{00000000-0010-0000-0700-000005000000}" name="LinkedIn" dataDxfId="11">
      <calculatedColumnFormula>IFERROR(VLOOKUP(Followers_Summary[[#This Row],[Date Period]],LinkedIn_Analytics_Table[#All],2,FALSE),"No data found")</calculatedColumnFormula>
    </tableColumn>
    <tableColumn id="6" xr3:uid="{00000000-0010-0000-0700-000006000000}" name="Instagram" dataDxfId="10">
      <calculatedColumnFormula>IFERROR(VLOOKUP(Followers_Summary[[#This Row],[Date Period]],Instagram_Analytics_Table[#All],2,FALSE),"No data found")</calculatedColumnFormula>
    </tableColumn>
    <tableColumn id="2" xr3:uid="{00000000-0010-0000-0700-000002000000}" name="Snapchat" dataDxfId="9">
      <calculatedColumnFormula>IFERROR(VLOOKUP(Followers_Summary[[#This Row],[Date Period]],Snapchat_Analytics_Table[#All],2,FALSE),"No data found")</calculatedColumnFormula>
    </tableColumn>
  </tableColumns>
  <tableStyleInfo name="Social Media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Impressions_Summary5" displayName="Impressions_Summary5" ref="B2:H3" totalsRowShown="0" headerRowDxfId="8" dataDxfId="7">
  <tableColumns count="7">
    <tableColumn id="1" xr3:uid="{00000000-0010-0000-0800-000001000000}" name="Date Period" dataDxfId="6"/>
    <tableColumn id="4" xr3:uid="{00000000-0010-0000-0800-000004000000}" name="Twitter" dataDxfId="5">
      <calculatedColumnFormula>IFERROR(VLOOKUP(Impressions_Summary5[[#This Row],[Date Period]],Twitter_Analytics_Table[#All],4,FALSE)+VLOOKUP(Impressions_Summary5[[#This Row],[Date Period]],Twitter_Analytics_Table[#All],5,FALSE)+VLOOKUP(Impressions_Summary5[[#This Row],[Date Period]],Twitter_Analytics_Table[#All],6,FALSE)+VLOOKUP(Impressions_Summary5[[#This Row],[Date Period]],Twitter_Analytics_Table[#All],7,FALSE)+VLOOKUP(Impressions_Summary5[[#This Row],[Date Period]],Twitter_Analytics_Table[#All],9,FALSE),"No data found")</calculatedColumnFormula>
    </tableColumn>
    <tableColumn id="3" xr3:uid="{00000000-0010-0000-0800-000003000000}" name="Facebook" dataDxfId="4">
      <calculatedColumnFormula>IFERROR(VLOOKUP(Impressions_Summary5[[#This Row],[Date Period]],Facebook_Analytics_Table[#All],4,FALSE)+VLOOKUP(Impressions_Summary5[[#This Row],[Date Period]],Facebook_Analytics_Table[#All],5,FALSE)+VLOOKUP(Impressions_Summary5[[#This Row],[Date Period]],Facebook_Analytics_Table[#All],6,FALSE)+VLOOKUP(Impressions_Summary5[[#This Row],[Date Period]],Facebook_Analytics_Table[#All],10,FALSE),"No data found")</calculatedColumnFormula>
    </tableColumn>
    <tableColumn id="5" xr3:uid="{00000000-0010-0000-0800-000005000000}" name="LinkedIn" dataDxfId="3">
      <calculatedColumnFormula>IFERROR(VLOOKUP(Impressions_Summary5[[#This Row],[Date Period]],LinkedIn_Analytics_Table[#All],5,FALSE),"No data found")</calculatedColumnFormula>
    </tableColumn>
    <tableColumn id="6" xr3:uid="{00000000-0010-0000-0800-000006000000}" name="Instagram" dataDxfId="2">
      <calculatedColumnFormula>IFERROR(VLOOKUP(Impressions_Summary5[[#This Row],[Date Period]],Instagram_Analytics_Table[#All],8,FALSE),"No data found")</calculatedColumnFormula>
    </tableColumn>
    <tableColumn id="2" xr3:uid="{00000000-0010-0000-0800-000002000000}" name="Snapchat" dataDxfId="1">
      <calculatedColumnFormula>IFERROR(VLOOKUP(Impressions_Summary5[[#This Row],[Date Period]],Snapchat_Analytics_Table[#All],5,FALSE),"No data found")</calculatedColumnFormula>
    </tableColumn>
    <tableColumn id="7" xr3:uid="{00000000-0010-0000-0800-000007000000}" name="Pinterest" dataDxfId="0">
      <calculatedColumnFormula>IFERROR(VLOOKUP(Impressions_Summary5[[#This Row],[Date Period]],Pinterest_Analytics_Table[#All],3,FALSE)+VLOOKUP(Impressions_Summary5[[#This Row],[Date Period]],Pinterest_Analytics_Table[#All],4,FALSE)+VLOOKUP(Impressions_Summary5[[#This Row],[Date Period]],Pinterest_Analytics_Table[#All],6,FALSE)+VLOOKUP(Impressions_Summary5[[#This Row],[Date Period]],Pinterest_Analytics_Table[#All],7,FALSE),"No data found")</calculatedColumnFormula>
    </tableColumn>
  </tableColumns>
  <tableStyleInfo name="Social Media" showFirstColumn="0" showLastColumn="0" showRowStripes="1" showColumnStripes="0"/>
</table>
</file>

<file path=xl/theme/theme1.xml><?xml version="1.0" encoding="utf-8"?>
<a:theme xmlns:a="http://schemas.openxmlformats.org/drawingml/2006/main" name="BUS_Activity Based Cost Tracker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6"/>
  <sheetViews>
    <sheetView showGridLines="0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4" sqref="K14"/>
    </sheetView>
  </sheetViews>
  <sheetFormatPr defaultColWidth="9" defaultRowHeight="26.1" customHeight="1" x14ac:dyDescent="0.3"/>
  <cols>
    <col min="1" max="1" width="1.44140625" style="2" customWidth="1"/>
    <col min="2" max="2" width="28.6640625" style="5" customWidth="1"/>
    <col min="3" max="6" width="16.6640625" style="7" customWidth="1"/>
    <col min="7" max="11" width="16.6640625" customWidth="1"/>
    <col min="12" max="12" width="1.6640625" style="7" customWidth="1"/>
    <col min="13" max="16384" width="9" style="2"/>
  </cols>
  <sheetData>
    <row r="1" spans="2:12" s="1" customFormat="1" ht="57" customHeight="1" x14ac:dyDescent="0.35">
      <c r="B1" s="4"/>
      <c r="C1" s="6"/>
      <c r="D1" s="6"/>
      <c r="E1" s="6"/>
      <c r="F1" s="6"/>
      <c r="G1" s="6"/>
      <c r="H1" s="6"/>
      <c r="I1" s="6"/>
      <c r="J1" s="6"/>
      <c r="K1" s="6"/>
    </row>
    <row r="2" spans="2:12" s="3" customFormat="1" ht="50.25" customHeight="1" x14ac:dyDescent="0.3">
      <c r="B2" s="13" t="s">
        <v>2</v>
      </c>
      <c r="C2" s="14" t="s">
        <v>24</v>
      </c>
      <c r="D2" s="14" t="s">
        <v>25</v>
      </c>
      <c r="E2" s="14" t="s">
        <v>26</v>
      </c>
      <c r="F2" s="14" t="s">
        <v>27</v>
      </c>
      <c r="G2" s="14" t="s">
        <v>28</v>
      </c>
      <c r="H2" s="14" t="s">
        <v>1</v>
      </c>
      <c r="I2" s="14" t="s">
        <v>29</v>
      </c>
      <c r="J2" s="14" t="s">
        <v>45</v>
      </c>
      <c r="K2" s="14" t="s">
        <v>8</v>
      </c>
    </row>
    <row r="3" spans="2:12" ht="26.1" customHeight="1" x14ac:dyDescent="0.3">
      <c r="B3" s="5" t="s">
        <v>23</v>
      </c>
      <c r="G3" s="7"/>
      <c r="H3" s="7"/>
      <c r="I3" s="7"/>
      <c r="J3" s="7"/>
      <c r="K3" s="7"/>
      <c r="L3" s="2"/>
    </row>
    <row r="6" spans="2:12" ht="26.1" customHeight="1" x14ac:dyDescent="0.3">
      <c r="B6" s="8"/>
    </row>
  </sheetData>
  <dataValidations count="2">
    <dataValidation allowBlank="1" showInputMessage="1" showErrorMessage="1" prompt="Enter analytics data of your Twitter account(s)." sqref="A1" xr:uid="{00000000-0002-0000-0000-000000000000}"/>
    <dataValidation allowBlank="1" showInputMessage="1" showErrorMessage="1" prompt="Date period can be weekly, bi-monthly, or monthly, depending on your data sources and preference. _x000a__x000a_To allow data summarization, use the same date periods across all worksheets." sqref="B2" xr:uid="{00000000-0002-0000-0000-000001000000}"/>
  </dataValidations>
  <pageMargins left="0.7" right="0.7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0" id="{EB373A0A-FE79-4C39-904F-059790A82D0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K2</xm:sqref>
        </x14:conditionalFormatting>
        <x14:conditionalFormatting xmlns:xm="http://schemas.microsoft.com/office/excel/2006/main">
          <x14:cfRule type="iconSet" priority="31" id="{E37BC417-C023-4989-8AAE-CA19765CAAD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</xm:sqref>
        </x14:conditionalFormatting>
        <x14:conditionalFormatting xmlns:xm="http://schemas.microsoft.com/office/excel/2006/main">
          <x14:cfRule type="iconSet" priority="32" id="{6FAD0799-E106-489B-BA50-24B176A8F19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C2</xm:sqref>
        </x14:conditionalFormatting>
        <x14:conditionalFormatting xmlns:xm="http://schemas.microsoft.com/office/excel/2006/main">
          <x14:cfRule type="iconSet" priority="34" id="{A8F165F2-2643-427E-A1B8-89A2347B073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H2:J2</xm:sqref>
        </x14:conditionalFormatting>
        <x14:conditionalFormatting xmlns:xm="http://schemas.microsoft.com/office/excel/2006/main">
          <x14:cfRule type="iconSet" priority="75" id="{74295C39-37A4-4816-A4F5-81AC487F88E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</xm:sqref>
        </x14:conditionalFormatting>
        <x14:conditionalFormatting xmlns:xm="http://schemas.microsoft.com/office/excel/2006/main">
          <x14:cfRule type="iconSet" priority="179" id="{C1F7EF37-CF6B-4C78-BAD9-558BD90100B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C3</xm:sqref>
        </x14:conditionalFormatting>
        <x14:conditionalFormatting xmlns:xm="http://schemas.microsoft.com/office/excel/2006/main">
          <x14:cfRule type="iconSet" priority="180" id="{C4529B84-BD87-481F-AEA9-6E90C866D9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D3</xm:sqref>
        </x14:conditionalFormatting>
        <x14:conditionalFormatting xmlns:xm="http://schemas.microsoft.com/office/excel/2006/main">
          <x14:cfRule type="iconSet" priority="181" id="{F9798BE1-63AE-4493-AE54-9E179DC66FC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E3</xm:sqref>
        </x14:conditionalFormatting>
        <x14:conditionalFormatting xmlns:xm="http://schemas.microsoft.com/office/excel/2006/main">
          <x14:cfRule type="iconSet" priority="182" id="{6023C371-AA37-4EFC-AA67-8255D43A413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</xm:sqref>
        </x14:conditionalFormatting>
        <x14:conditionalFormatting xmlns:xm="http://schemas.microsoft.com/office/excel/2006/main">
          <x14:cfRule type="iconSet" priority="183" id="{5D4B749E-24C1-4D7E-A0C8-4D067737036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</xm:sqref>
        </x14:conditionalFormatting>
        <x14:conditionalFormatting xmlns:xm="http://schemas.microsoft.com/office/excel/2006/main">
          <x14:cfRule type="iconSet" priority="184" id="{6283AB5C-5838-4183-AD46-48A68C50EFA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H3</xm:sqref>
        </x14:conditionalFormatting>
        <x14:conditionalFormatting xmlns:xm="http://schemas.microsoft.com/office/excel/2006/main">
          <x14:cfRule type="iconSet" priority="185" id="{A4BA8266-DD79-4383-A528-94598C5D87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186" id="{804E5D6E-DBAB-4628-B578-DFC379DCA47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J3</xm:sqref>
        </x14:conditionalFormatting>
        <x14:conditionalFormatting xmlns:xm="http://schemas.microsoft.com/office/excel/2006/main">
          <x14:cfRule type="iconSet" priority="187" id="{F02A0D87-FD12-4D08-8722-69BE35DC2C7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3"/>
  <sheetViews>
    <sheetView showGridLines="0" workbookViewId="0">
      <pane xSplit="2" ySplit="2" topLeftCell="C3" activePane="bottomRight" state="frozen"/>
      <selection activeCell="B1" sqref="B1"/>
      <selection pane="topRight" activeCell="B1" sqref="B1"/>
      <selection pane="bottomLeft" activeCell="B1" sqref="B1"/>
      <selection pane="bottomRight" activeCell="C2" sqref="C2"/>
    </sheetView>
  </sheetViews>
  <sheetFormatPr defaultColWidth="9" defaultRowHeight="26.1" customHeight="1" x14ac:dyDescent="0.3"/>
  <cols>
    <col min="1" max="1" width="1.44140625" style="2" customWidth="1"/>
    <col min="2" max="2" width="28.6640625" style="5" customWidth="1"/>
    <col min="3" max="5" width="16.6640625" style="7" customWidth="1"/>
    <col min="6" max="7" width="16.6640625" customWidth="1"/>
    <col min="8" max="8" width="16.6640625" style="7" customWidth="1"/>
    <col min="9" max="9" width="16.6640625" customWidth="1"/>
    <col min="10" max="10" width="16.6640625" style="7" customWidth="1"/>
    <col min="11" max="11" width="16.6640625" style="2" customWidth="1"/>
    <col min="12" max="12" width="1.6640625" style="2" customWidth="1"/>
    <col min="13" max="16384" width="9" style="2"/>
  </cols>
  <sheetData>
    <row r="1" spans="2:11" s="1" customFormat="1" ht="57" customHeight="1" x14ac:dyDescent="0.35">
      <c r="B1" s="4"/>
      <c r="C1" s="6"/>
      <c r="D1" s="6"/>
      <c r="E1" s="6"/>
      <c r="F1" s="6"/>
      <c r="H1" s="6"/>
      <c r="I1" s="6"/>
    </row>
    <row r="2" spans="2:11" s="3" customFormat="1" ht="50.25" customHeight="1" x14ac:dyDescent="0.3">
      <c r="B2" s="13" t="s">
        <v>2</v>
      </c>
      <c r="C2" s="14" t="s">
        <v>31</v>
      </c>
      <c r="D2" s="14" t="s">
        <v>30</v>
      </c>
      <c r="E2" s="14" t="s">
        <v>3</v>
      </c>
      <c r="F2" s="14" t="s">
        <v>27</v>
      </c>
      <c r="G2" s="15" t="s">
        <v>28</v>
      </c>
      <c r="H2" s="14" t="s">
        <v>4</v>
      </c>
      <c r="I2" s="14" t="s">
        <v>5</v>
      </c>
      <c r="J2" s="15" t="s">
        <v>32</v>
      </c>
      <c r="K2" s="15" t="s">
        <v>33</v>
      </c>
    </row>
    <row r="3" spans="2:11" ht="26.1" customHeight="1" x14ac:dyDescent="0.3">
      <c r="B3" s="5" t="s">
        <v>23</v>
      </c>
      <c r="F3" s="7"/>
      <c r="G3" s="7"/>
      <c r="I3" s="7"/>
      <c r="K3" s="7"/>
    </row>
  </sheetData>
  <dataValidations count="2">
    <dataValidation allowBlank="1" showInputMessage="1" showErrorMessage="1" prompt="Enter analytics data of your Facebook account(s)." sqref="A1" xr:uid="{00000000-0002-0000-0100-000000000000}"/>
    <dataValidation allowBlank="1" showInputMessage="1" showErrorMessage="1" prompt="Date period can be weekly, bi-monthly, or monthly, depending on your data sources and preference. _x000a__x000a_To allow data summarization, use the same date periods across all worksheets." sqref="B2" xr:uid="{00000000-0002-0000-0100-000001000000}"/>
  </dataValidations>
  <pageMargins left="0.7" right="0.7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8" id="{9FBE2C59-AF56-42DA-AFF8-319001D6F83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C2:D2</xm:sqref>
        </x14:conditionalFormatting>
        <x14:conditionalFormatting xmlns:xm="http://schemas.microsoft.com/office/excel/2006/main">
          <x14:cfRule type="iconSet" priority="119" id="{65DA10FB-DF3A-49CB-9DDD-8D783484520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I2</xm:sqref>
        </x14:conditionalFormatting>
        <x14:conditionalFormatting xmlns:xm="http://schemas.microsoft.com/office/excel/2006/main">
          <x14:cfRule type="iconSet" priority="120" id="{281E34D2-6B19-4A7A-B18F-AAEB3AC7628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</xm:sqref>
        </x14:conditionalFormatting>
        <x14:conditionalFormatting xmlns:xm="http://schemas.microsoft.com/office/excel/2006/main">
          <x14:cfRule type="iconSet" priority="121" id="{0FCE686F-C2E9-4311-91CE-E6E31E7B62A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H2</xm:sqref>
        </x14:conditionalFormatting>
        <x14:conditionalFormatting xmlns:xm="http://schemas.microsoft.com/office/excel/2006/main">
          <x14:cfRule type="iconSet" priority="122" id="{63B7911A-2449-4528-B53D-25F9EC499F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E2</xm:sqref>
        </x14:conditionalFormatting>
        <x14:conditionalFormatting xmlns:xm="http://schemas.microsoft.com/office/excel/2006/main">
          <x14:cfRule type="iconSet" priority="188" id="{DB8A9956-5BF0-4F6F-837A-B8B7E9389B1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C3</xm:sqref>
        </x14:conditionalFormatting>
        <x14:conditionalFormatting xmlns:xm="http://schemas.microsoft.com/office/excel/2006/main">
          <x14:cfRule type="iconSet" priority="189" id="{A1FB667F-A4FA-4BB8-B346-E9F8C195B7D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D3</xm:sqref>
        </x14:conditionalFormatting>
        <x14:conditionalFormatting xmlns:xm="http://schemas.microsoft.com/office/excel/2006/main">
          <x14:cfRule type="iconSet" priority="190" id="{40EE01A2-994A-4442-863D-F0CA49417E8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E3</xm:sqref>
        </x14:conditionalFormatting>
        <x14:conditionalFormatting xmlns:xm="http://schemas.microsoft.com/office/excel/2006/main">
          <x14:cfRule type="iconSet" priority="191" id="{46C6BBE8-44D1-44F9-A12F-39D65B4C361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</xm:sqref>
        </x14:conditionalFormatting>
        <x14:conditionalFormatting xmlns:xm="http://schemas.microsoft.com/office/excel/2006/main">
          <x14:cfRule type="iconSet" priority="192" id="{22441DFA-C760-4336-8058-5B076203483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</xm:sqref>
        </x14:conditionalFormatting>
        <x14:conditionalFormatting xmlns:xm="http://schemas.microsoft.com/office/excel/2006/main">
          <x14:cfRule type="iconSet" priority="193" id="{26E56D88-DF71-4B0A-8414-DAA5EA55BE3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H3</xm:sqref>
        </x14:conditionalFormatting>
        <x14:conditionalFormatting xmlns:xm="http://schemas.microsoft.com/office/excel/2006/main">
          <x14:cfRule type="iconSet" priority="194" id="{3B8F6FC1-1551-4A84-AE76-7F3363C9970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195" id="{BD957E3E-5EEF-4312-A277-1F7141BCF1B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J3</xm:sqref>
        </x14:conditionalFormatting>
        <x14:conditionalFormatting xmlns:xm="http://schemas.microsoft.com/office/excel/2006/main">
          <x14:cfRule type="iconSet" priority="196" id="{2E96EC45-57D7-4FD1-903F-0AC728D94A5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K6"/>
  <sheetViews>
    <sheetView showGridLines="0" workbookViewId="0">
      <pane xSplit="2" ySplit="2" topLeftCell="C3" activePane="bottomRight" state="frozen"/>
      <selection activeCell="B1" sqref="B1"/>
      <selection pane="topRight" activeCell="B1" sqref="B1"/>
      <selection pane="bottomLeft" activeCell="B1" sqref="B1"/>
      <selection pane="bottomRight" activeCell="C2" sqref="C2"/>
    </sheetView>
  </sheetViews>
  <sheetFormatPr defaultColWidth="9" defaultRowHeight="26.1" customHeight="1" x14ac:dyDescent="0.3"/>
  <cols>
    <col min="1" max="1" width="1.44140625" style="2" customWidth="1"/>
    <col min="2" max="2" width="28.6640625" style="5" customWidth="1"/>
    <col min="3" max="5" width="16.6640625" style="7" customWidth="1"/>
    <col min="6" max="10" width="16.6640625" customWidth="1"/>
    <col min="11" max="11" width="1.6640625" style="7" customWidth="1"/>
    <col min="12" max="16384" width="9" style="2"/>
  </cols>
  <sheetData>
    <row r="1" spans="2:11" s="1" customFormat="1" ht="57" customHeight="1" x14ac:dyDescent="0.35">
      <c r="B1" s="4"/>
      <c r="C1" s="6"/>
      <c r="D1" s="6"/>
      <c r="E1" s="6"/>
      <c r="F1" s="6"/>
      <c r="G1" s="6"/>
      <c r="H1" s="6"/>
      <c r="I1" s="6"/>
      <c r="J1" s="6"/>
    </row>
    <row r="2" spans="2:11" s="3" customFormat="1" ht="50.25" customHeight="1" x14ac:dyDescent="0.3">
      <c r="B2" s="13" t="s">
        <v>2</v>
      </c>
      <c r="C2" s="14" t="s">
        <v>24</v>
      </c>
      <c r="D2" s="14" t="s">
        <v>30</v>
      </c>
      <c r="E2" s="14" t="s">
        <v>34</v>
      </c>
      <c r="F2" s="14" t="s">
        <v>37</v>
      </c>
      <c r="G2" s="14" t="s">
        <v>28</v>
      </c>
      <c r="H2" s="14" t="s">
        <v>4</v>
      </c>
      <c r="I2" s="14" t="s">
        <v>5</v>
      </c>
      <c r="J2" s="14" t="s">
        <v>35</v>
      </c>
    </row>
    <row r="3" spans="2:11" ht="26.1" customHeight="1" x14ac:dyDescent="0.3">
      <c r="B3" s="5" t="s">
        <v>23</v>
      </c>
      <c r="F3" s="7"/>
      <c r="G3" s="7"/>
      <c r="H3" s="7"/>
      <c r="I3" s="7"/>
      <c r="J3" s="7"/>
      <c r="K3" s="2"/>
    </row>
    <row r="4" spans="2:11" ht="26.1" customHeight="1" x14ac:dyDescent="0.3">
      <c r="F4" s="7"/>
      <c r="G4" s="7"/>
    </row>
    <row r="6" spans="2:11" ht="26.1" customHeight="1" x14ac:dyDescent="0.3">
      <c r="H6" s="7"/>
      <c r="I6" s="2"/>
      <c r="J6" s="2"/>
    </row>
  </sheetData>
  <dataValidations count="2">
    <dataValidation allowBlank="1" showInputMessage="1" showErrorMessage="1" prompt="Enter analytics data of your LinkedIn account(s)." sqref="A1" xr:uid="{00000000-0002-0000-0200-000000000000}"/>
    <dataValidation allowBlank="1" showInputMessage="1" showErrorMessage="1" prompt="Date period can be weekly, bi-monthly, or monthly, depending on your data sources and preference. _x000a__x000a_To allow data summarization, use the same date periods across all worksheets." sqref="B2" xr:uid="{00000000-0002-0000-0200-000001000000}"/>
  </dataValidations>
  <pageMargins left="0.7" right="0.7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0" id="{E7C20DF9-B26E-44F6-9F2B-CFB931A7DFD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E2</xm:sqref>
        </x14:conditionalFormatting>
        <x14:conditionalFormatting xmlns:xm="http://schemas.microsoft.com/office/excel/2006/main">
          <x14:cfRule type="iconSet" priority="41" id="{C6FD716A-1447-477D-98C1-17F0B090BDC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</xm:sqref>
        </x14:conditionalFormatting>
        <x14:conditionalFormatting xmlns:xm="http://schemas.microsoft.com/office/excel/2006/main">
          <x14:cfRule type="iconSet" priority="42" id="{38079D58-3DB5-4BE3-98BE-45A03087979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C2</xm:sqref>
        </x14:conditionalFormatting>
        <x14:conditionalFormatting xmlns:xm="http://schemas.microsoft.com/office/excel/2006/main">
          <x14:cfRule type="iconSet" priority="43" id="{7E457C68-8946-4CCE-9C26-B33B3595EF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</xm:sqref>
        </x14:conditionalFormatting>
        <x14:conditionalFormatting xmlns:xm="http://schemas.microsoft.com/office/excel/2006/main">
          <x14:cfRule type="iconSet" priority="133" id="{E22D30FF-3AFA-4C8D-9AF2-2945E31EDED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G2:J2</xm:sqref>
        </x14:conditionalFormatting>
        <x14:conditionalFormatting xmlns:xm="http://schemas.microsoft.com/office/excel/2006/main">
          <x14:cfRule type="iconSet" priority="197" id="{DA35B202-BEFA-4790-AE24-0CB15C8B83B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C3</xm:sqref>
        </x14:conditionalFormatting>
        <x14:conditionalFormatting xmlns:xm="http://schemas.microsoft.com/office/excel/2006/main">
          <x14:cfRule type="iconSet" priority="198" id="{2AD2E795-DE41-44A7-B949-8998174BA7A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D3</xm:sqref>
        </x14:conditionalFormatting>
        <x14:conditionalFormatting xmlns:xm="http://schemas.microsoft.com/office/excel/2006/main">
          <x14:cfRule type="iconSet" priority="199" id="{BC6D25CD-ABC8-4DCF-9EEE-48F1F62F340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E3</xm:sqref>
        </x14:conditionalFormatting>
        <x14:conditionalFormatting xmlns:xm="http://schemas.microsoft.com/office/excel/2006/main">
          <x14:cfRule type="iconSet" priority="200" id="{48F2CAD8-64AE-45D1-B3D4-FA156AED085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</xm:sqref>
        </x14:conditionalFormatting>
        <x14:conditionalFormatting xmlns:xm="http://schemas.microsoft.com/office/excel/2006/main">
          <x14:cfRule type="iconSet" priority="201" id="{7527D84A-E086-4636-9E94-A2E5EED6A76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</xm:sqref>
        </x14:conditionalFormatting>
        <x14:conditionalFormatting xmlns:xm="http://schemas.microsoft.com/office/excel/2006/main">
          <x14:cfRule type="iconSet" priority="202" id="{A21D98B9-E772-4332-B296-8EF00146748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H3</xm:sqref>
        </x14:conditionalFormatting>
        <x14:conditionalFormatting xmlns:xm="http://schemas.microsoft.com/office/excel/2006/main">
          <x14:cfRule type="iconSet" priority="203" id="{4F4BE443-3464-4348-B4A3-380C97EE2A4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204" id="{EEF5101B-8BDD-49A0-A81C-13269DD3B7E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M3"/>
  <sheetViews>
    <sheetView showGridLines="0" workbookViewId="0">
      <pane xSplit="2" ySplit="2" topLeftCell="C3" activePane="bottomRight" state="frozen"/>
      <selection activeCell="B1" sqref="B1"/>
      <selection pane="topRight" activeCell="B1" sqref="B1"/>
      <selection pane="bottomLeft" activeCell="B1" sqref="B1"/>
      <selection pane="bottomRight" activeCell="C2" sqref="C2"/>
    </sheetView>
  </sheetViews>
  <sheetFormatPr defaultColWidth="9" defaultRowHeight="26.1" customHeight="1" x14ac:dyDescent="0.3"/>
  <cols>
    <col min="1" max="1" width="1.44140625" style="2" customWidth="1"/>
    <col min="2" max="2" width="28.6640625" style="5" customWidth="1"/>
    <col min="3" max="5" width="16.6640625" style="7" customWidth="1"/>
    <col min="6" max="12" width="16.6640625" customWidth="1"/>
    <col min="13" max="13" width="1.6640625" style="7" customWidth="1"/>
    <col min="14" max="16384" width="9" style="2"/>
  </cols>
  <sheetData>
    <row r="1" spans="2:13" s="1" customFormat="1" ht="57" customHeight="1" x14ac:dyDescent="0.35">
      <c r="B1" s="4"/>
      <c r="C1" s="6"/>
      <c r="D1" s="6"/>
      <c r="E1" s="6"/>
      <c r="F1" s="6"/>
      <c r="G1" s="6"/>
      <c r="H1" s="6"/>
      <c r="I1" s="6"/>
      <c r="J1" s="6"/>
      <c r="K1" s="6"/>
      <c r="L1" s="6"/>
    </row>
    <row r="2" spans="2:13" s="3" customFormat="1" ht="50.25" customHeight="1" x14ac:dyDescent="0.3">
      <c r="B2" s="13" t="s">
        <v>2</v>
      </c>
      <c r="C2" s="14" t="s">
        <v>24</v>
      </c>
      <c r="D2" s="14" t="s">
        <v>30</v>
      </c>
      <c r="E2" s="14" t="s">
        <v>27</v>
      </c>
      <c r="F2" s="14" t="s">
        <v>6</v>
      </c>
      <c r="G2" s="14" t="s">
        <v>4</v>
      </c>
      <c r="H2" s="14" t="s">
        <v>5</v>
      </c>
      <c r="I2" s="14" t="s">
        <v>37</v>
      </c>
      <c r="J2" s="14" t="s">
        <v>36</v>
      </c>
      <c r="K2" s="14" t="s">
        <v>33</v>
      </c>
      <c r="L2" s="14" t="s">
        <v>10</v>
      </c>
    </row>
    <row r="3" spans="2:13" ht="26.1" customHeight="1" x14ac:dyDescent="0.3">
      <c r="B3" s="5" t="s">
        <v>23</v>
      </c>
      <c r="F3" s="7"/>
      <c r="G3" s="7"/>
      <c r="H3" s="7"/>
      <c r="I3" s="7"/>
      <c r="J3" s="7"/>
      <c r="K3" s="7"/>
      <c r="L3" s="7"/>
      <c r="M3" s="2"/>
    </row>
  </sheetData>
  <dataValidations count="2">
    <dataValidation allowBlank="1" showInputMessage="1" showErrorMessage="1" prompt="Enter analytics data of your Instagram account(s)." sqref="A1" xr:uid="{00000000-0002-0000-0300-000000000000}"/>
    <dataValidation allowBlank="1" showInputMessage="1" showErrorMessage="1" prompt="Date period can be weekly, bi-monthly, or monthly, depending on your data sources and preference. _x000a__x000a_To allow data summarization, use the same date periods across all worksheets." sqref="B2" xr:uid="{00000000-0002-0000-0300-000001000000}"/>
  </dataValidations>
  <pageMargins left="0.7" right="0.7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7" id="{E5ADD36C-D6C8-44D4-A1E8-67EA8C32AEB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E2</xm:sqref>
        </x14:conditionalFormatting>
        <x14:conditionalFormatting xmlns:xm="http://schemas.microsoft.com/office/excel/2006/main">
          <x14:cfRule type="iconSet" priority="48" id="{2D3250D6-C05A-4E17-9FB1-056EEAA554C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</xm:sqref>
        </x14:conditionalFormatting>
        <x14:conditionalFormatting xmlns:xm="http://schemas.microsoft.com/office/excel/2006/main">
          <x14:cfRule type="iconSet" priority="49" id="{9B5A1C88-D2C1-4AC2-B9B1-177C609F3D5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C2</xm:sqref>
        </x14:conditionalFormatting>
        <x14:conditionalFormatting xmlns:xm="http://schemas.microsoft.com/office/excel/2006/main">
          <x14:cfRule type="iconSet" priority="50" id="{828EDAEC-DF99-416C-B658-AE1BB1DA81F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</xm:sqref>
        </x14:conditionalFormatting>
        <x14:conditionalFormatting xmlns:xm="http://schemas.microsoft.com/office/excel/2006/main">
          <x14:cfRule type="iconSet" priority="144" id="{D22233D9-D804-4483-80D9-8FF69CDE8F5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G2:L2</xm:sqref>
        </x14:conditionalFormatting>
        <x14:conditionalFormatting xmlns:xm="http://schemas.microsoft.com/office/excel/2006/main">
          <x14:cfRule type="iconSet" priority="205" id="{CA73B95A-3374-4702-9556-58679C208D7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C3</xm:sqref>
        </x14:conditionalFormatting>
        <x14:conditionalFormatting xmlns:xm="http://schemas.microsoft.com/office/excel/2006/main">
          <x14:cfRule type="iconSet" priority="206" id="{5D965CAC-70F6-4670-B529-03DD9780832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D3</xm:sqref>
        </x14:conditionalFormatting>
        <x14:conditionalFormatting xmlns:xm="http://schemas.microsoft.com/office/excel/2006/main">
          <x14:cfRule type="iconSet" priority="207" id="{66E6A3B6-61DC-437A-BC5D-9C1BFAB3408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E3</xm:sqref>
        </x14:conditionalFormatting>
        <x14:conditionalFormatting xmlns:xm="http://schemas.microsoft.com/office/excel/2006/main">
          <x14:cfRule type="iconSet" priority="208" id="{1F41B8C1-AB49-48BC-B1CD-904E1F8148A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</xm:sqref>
        </x14:conditionalFormatting>
        <x14:conditionalFormatting xmlns:xm="http://schemas.microsoft.com/office/excel/2006/main">
          <x14:cfRule type="iconSet" priority="209" id="{9AEF2579-C745-4037-A44C-F3D36A06E6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</xm:sqref>
        </x14:conditionalFormatting>
        <x14:conditionalFormatting xmlns:xm="http://schemas.microsoft.com/office/excel/2006/main">
          <x14:cfRule type="iconSet" priority="210" id="{85E2B0D4-9A2F-42F9-865C-D6F8981A0E3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H3</xm:sqref>
        </x14:conditionalFormatting>
        <x14:conditionalFormatting xmlns:xm="http://schemas.microsoft.com/office/excel/2006/main">
          <x14:cfRule type="iconSet" priority="211" id="{89D2B0E5-70E2-453F-85B1-3A8612B222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212" id="{9D8D2348-6687-4E96-A65D-6938C8C4F49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J3</xm:sqref>
        </x14:conditionalFormatting>
        <x14:conditionalFormatting xmlns:xm="http://schemas.microsoft.com/office/excel/2006/main">
          <x14:cfRule type="iconSet" priority="213" id="{0F7F7A7F-76C6-4739-BE44-EDD55CBC107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K3</xm:sqref>
        </x14:conditionalFormatting>
        <x14:conditionalFormatting xmlns:xm="http://schemas.microsoft.com/office/excel/2006/main">
          <x14:cfRule type="iconSet" priority="214" id="{791DA883-C280-40ED-BC76-0A5654ACD7A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L3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L3"/>
  <sheetViews>
    <sheetView showGridLines="0" zoomScaleNormal="100" workbookViewId="0">
      <pane xSplit="2" ySplit="2" topLeftCell="C3" activePane="bottomRight" state="frozen"/>
      <selection activeCell="B1" sqref="B1"/>
      <selection pane="topRight" activeCell="B1" sqref="B1"/>
      <selection pane="bottomLeft" activeCell="B1" sqref="B1"/>
      <selection pane="bottomRight" activeCell="C2" sqref="C2"/>
    </sheetView>
  </sheetViews>
  <sheetFormatPr defaultColWidth="9" defaultRowHeight="26.1" customHeight="1" x14ac:dyDescent="0.3"/>
  <cols>
    <col min="1" max="1" width="1.44140625" style="2" customWidth="1"/>
    <col min="2" max="2" width="28.6640625" style="5" customWidth="1"/>
    <col min="3" max="4" width="16.6640625" style="7" customWidth="1"/>
    <col min="5" max="7" width="16.6640625" customWidth="1"/>
    <col min="8" max="12" width="16.6640625" style="7" customWidth="1"/>
    <col min="13" max="13" width="1.6640625" style="2" customWidth="1"/>
    <col min="14" max="16384" width="9" style="2"/>
  </cols>
  <sheetData>
    <row r="1" spans="2:12" s="1" customFormat="1" ht="57" customHeight="1" x14ac:dyDescent="0.35">
      <c r="B1" s="4"/>
      <c r="C1" s="6"/>
      <c r="D1" s="6"/>
      <c r="E1" s="6"/>
      <c r="F1" s="6"/>
      <c r="G1" s="6"/>
    </row>
    <row r="2" spans="2:12" s="3" customFormat="1" ht="50.25" customHeight="1" x14ac:dyDescent="0.3">
      <c r="B2" s="13" t="s">
        <v>2</v>
      </c>
      <c r="C2" s="14" t="s">
        <v>24</v>
      </c>
      <c r="D2" s="14" t="s">
        <v>39</v>
      </c>
      <c r="E2" s="14" t="s">
        <v>40</v>
      </c>
      <c r="F2" s="14" t="s">
        <v>38</v>
      </c>
      <c r="G2" s="14" t="s">
        <v>9</v>
      </c>
      <c r="H2" s="15" t="s">
        <v>11</v>
      </c>
      <c r="I2" s="15" t="s">
        <v>12</v>
      </c>
      <c r="J2" s="15" t="s">
        <v>41</v>
      </c>
      <c r="K2" s="15" t="s">
        <v>42</v>
      </c>
      <c r="L2" s="15" t="s">
        <v>43</v>
      </c>
    </row>
    <row r="3" spans="2:12" ht="26.1" customHeight="1" x14ac:dyDescent="0.3">
      <c r="B3" s="5" t="s">
        <v>23</v>
      </c>
      <c r="E3" s="7"/>
      <c r="F3" s="7"/>
      <c r="G3" s="7"/>
    </row>
  </sheetData>
  <conditionalFormatting sqref="C3">
    <cfRule type="iconSet" priority="216">
      <iconSet iconSet="4Arrows">
        <cfvo type="percent" val="0"/>
        <cfvo type="percent" val="25"/>
        <cfvo type="percent" val="50"/>
        <cfvo type="percent" val="75"/>
      </iconSet>
    </cfRule>
  </conditionalFormatting>
  <dataValidations count="2">
    <dataValidation allowBlank="1" showInputMessage="1" showErrorMessage="1" prompt="Enter analytics data of your Snapchat account(s)." sqref="A1" xr:uid="{00000000-0002-0000-0400-000000000000}"/>
    <dataValidation allowBlank="1" showInputMessage="1" showErrorMessage="1" prompt="Date period can be weekly, bi-monthly, or monthly, depending on your data sources and preference. _x000a__x000a_To allow data summarization, use the same date periods across all worksheets." sqref="B2" xr:uid="{00000000-0002-0000-0400-000001000000}"/>
  </dataValidations>
  <pageMargins left="0.7" right="0.7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4" id="{7CB62846-0A51-4199-8BDE-15E286C8743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</xm:sqref>
        </x14:conditionalFormatting>
        <x14:conditionalFormatting xmlns:xm="http://schemas.microsoft.com/office/excel/2006/main">
          <x14:cfRule type="iconSet" priority="55" id="{BCB2A780-B3D3-4057-85A9-604179253FB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</xm:sqref>
        </x14:conditionalFormatting>
        <x14:conditionalFormatting xmlns:xm="http://schemas.microsoft.com/office/excel/2006/main">
          <x14:cfRule type="iconSet" priority="56" id="{2D6777CB-1942-4DB3-B5B0-5ED30690C34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C2</xm:sqref>
        </x14:conditionalFormatting>
        <x14:conditionalFormatting xmlns:xm="http://schemas.microsoft.com/office/excel/2006/main">
          <x14:cfRule type="iconSet" priority="57" id="{0CF5CB94-93CD-46B5-8A69-68B594E3D08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E2</xm:sqref>
        </x14:conditionalFormatting>
        <x14:conditionalFormatting xmlns:xm="http://schemas.microsoft.com/office/excel/2006/main">
          <x14:cfRule type="iconSet" priority="58" id="{C95E520E-03F3-4CE9-9B0A-1A210A7640B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</xm:sqref>
        </x14:conditionalFormatting>
        <x14:conditionalFormatting xmlns:xm="http://schemas.microsoft.com/office/excel/2006/main">
          <x14:cfRule type="iconSet" priority="215" id="{5530B57F-34B2-4E61-9039-C34FB54DBC1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C3</xm:sqref>
        </x14:conditionalFormatting>
        <x14:conditionalFormatting xmlns:xm="http://schemas.microsoft.com/office/excel/2006/main">
          <x14:cfRule type="iconSet" priority="217" id="{BA106ECD-43AD-4052-AE0B-F0C61AEF696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D3</xm:sqref>
        </x14:conditionalFormatting>
        <x14:conditionalFormatting xmlns:xm="http://schemas.microsoft.com/office/excel/2006/main">
          <x14:cfRule type="iconSet" priority="218" id="{A8F678A2-B5EC-4E55-95B8-D2A2550D7ED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E3</xm:sqref>
        </x14:conditionalFormatting>
        <x14:conditionalFormatting xmlns:xm="http://schemas.microsoft.com/office/excel/2006/main">
          <x14:cfRule type="iconSet" priority="219" id="{F179DA7C-3FB8-40FA-AD14-4AF3E9F4E42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</xm:sqref>
        </x14:conditionalFormatting>
        <x14:conditionalFormatting xmlns:xm="http://schemas.microsoft.com/office/excel/2006/main">
          <x14:cfRule type="iconSet" priority="220" id="{1C90878E-247F-43A0-B4C9-2950606C6E1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</xm:sqref>
        </x14:conditionalFormatting>
        <x14:conditionalFormatting xmlns:xm="http://schemas.microsoft.com/office/excel/2006/main">
          <x14:cfRule type="iconSet" priority="221" id="{9C802C26-5536-4E26-BE9A-4AB752FB309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H3</xm:sqref>
        </x14:conditionalFormatting>
        <x14:conditionalFormatting xmlns:xm="http://schemas.microsoft.com/office/excel/2006/main">
          <x14:cfRule type="iconSet" priority="222" id="{72A9CD79-73BD-4905-AD9E-4D6CB8C0B02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223" id="{9F1D11C3-CD8F-44A0-81A9-EB81D233B5C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J3</xm:sqref>
        </x14:conditionalFormatting>
        <x14:conditionalFormatting xmlns:xm="http://schemas.microsoft.com/office/excel/2006/main">
          <x14:cfRule type="iconSet" priority="224" id="{323CE53B-CA04-4FC4-96B4-FE75905B24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K3</xm:sqref>
        </x14:conditionalFormatting>
        <x14:conditionalFormatting xmlns:xm="http://schemas.microsoft.com/office/excel/2006/main">
          <x14:cfRule type="iconSet" priority="225" id="{AFDFB3D4-D9BC-463F-A057-58855F99795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L3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I3"/>
  <sheetViews>
    <sheetView showGridLines="0" workbookViewId="0">
      <pane xSplit="2" ySplit="2" topLeftCell="C3" activePane="bottomRight" state="frozen"/>
      <selection activeCell="B1" sqref="B1"/>
      <selection pane="topRight" activeCell="B1" sqref="B1"/>
      <selection pane="bottomLeft" activeCell="B1" sqref="B1"/>
      <selection pane="bottomRight" activeCell="C2" sqref="C2"/>
    </sheetView>
  </sheetViews>
  <sheetFormatPr defaultColWidth="9" defaultRowHeight="26.1" customHeight="1" x14ac:dyDescent="0.3"/>
  <cols>
    <col min="1" max="1" width="1.44140625" style="2" customWidth="1"/>
    <col min="2" max="2" width="28.6640625" style="5" customWidth="1"/>
    <col min="3" max="4" width="16.6640625" style="7" customWidth="1"/>
    <col min="5" max="7" width="16.6640625" customWidth="1"/>
    <col min="8" max="9" width="16.6640625" style="7" customWidth="1"/>
    <col min="10" max="10" width="1.6640625" style="2" customWidth="1"/>
    <col min="11" max="16384" width="9" style="2"/>
  </cols>
  <sheetData>
    <row r="1" spans="2:9" s="1" customFormat="1" ht="57" customHeight="1" x14ac:dyDescent="0.35">
      <c r="B1" s="4"/>
      <c r="C1" s="6"/>
      <c r="D1" s="6"/>
      <c r="E1" s="6"/>
      <c r="F1" s="6"/>
      <c r="G1" s="6"/>
    </row>
    <row r="2" spans="2:9" s="3" customFormat="1" ht="50.25" customHeight="1" x14ac:dyDescent="0.3">
      <c r="B2" s="13" t="s">
        <v>2</v>
      </c>
      <c r="C2" s="14" t="s">
        <v>13</v>
      </c>
      <c r="D2" s="14" t="s">
        <v>14</v>
      </c>
      <c r="E2" s="14" t="s">
        <v>15</v>
      </c>
      <c r="F2" s="14" t="s">
        <v>16</v>
      </c>
      <c r="G2" s="14" t="s">
        <v>17</v>
      </c>
      <c r="H2" s="15" t="s">
        <v>18</v>
      </c>
      <c r="I2" s="15" t="s">
        <v>44</v>
      </c>
    </row>
    <row r="3" spans="2:9" ht="26.1" customHeight="1" x14ac:dyDescent="0.3">
      <c r="B3" s="5" t="s">
        <v>23</v>
      </c>
      <c r="E3" s="7"/>
      <c r="F3" s="7"/>
      <c r="G3" s="7"/>
    </row>
  </sheetData>
  <dataValidations count="2">
    <dataValidation allowBlank="1" showInputMessage="1" showErrorMessage="1" prompt="Enter analytics data of your Pinterest account(s)." sqref="A1" xr:uid="{00000000-0002-0000-0500-000000000000}"/>
    <dataValidation allowBlank="1" showInputMessage="1" showErrorMessage="1" prompt="Date period can be weekly, bi-monthly, or monthly, depending on your data sources and preference. _x000a__x000a_To allow data summarization, use the same date periods across all worksheets." sqref="B2" xr:uid="{00000000-0002-0000-0500-000001000000}"/>
  </dataValidations>
  <pageMargins left="0.7" right="0.7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6" id="{72151D4B-FF1F-41B7-A17D-6D9321BA843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G2:G3</xm:sqref>
        </x14:conditionalFormatting>
        <x14:conditionalFormatting xmlns:xm="http://schemas.microsoft.com/office/excel/2006/main">
          <x14:cfRule type="iconSet" priority="227" id="{E7AF4F36-14FD-4485-AE67-E42DE14F70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D2:D3</xm:sqref>
        </x14:conditionalFormatting>
        <x14:conditionalFormatting xmlns:xm="http://schemas.microsoft.com/office/excel/2006/main">
          <x14:cfRule type="iconSet" priority="228" id="{95375F5C-005F-4336-AC85-656DDF19922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C2:C3</xm:sqref>
        </x14:conditionalFormatting>
        <x14:conditionalFormatting xmlns:xm="http://schemas.microsoft.com/office/excel/2006/main">
          <x14:cfRule type="iconSet" priority="229" id="{F99CCC62-F1E1-4251-A1DC-2B2B8F47914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E2:E3</xm:sqref>
        </x14:conditionalFormatting>
        <x14:conditionalFormatting xmlns:xm="http://schemas.microsoft.com/office/excel/2006/main">
          <x14:cfRule type="iconSet" priority="230" id="{6AC3608C-132C-4CA5-A112-88DA970DE10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F2:F3</xm:sqref>
        </x14:conditionalFormatting>
        <x14:conditionalFormatting xmlns:xm="http://schemas.microsoft.com/office/excel/2006/main">
          <x14:cfRule type="iconSet" priority="231" id="{7F749F8B-4DA0-446E-89BE-83F06B0FCC8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H3</xm:sqref>
        </x14:conditionalFormatting>
        <x14:conditionalFormatting xmlns:xm="http://schemas.microsoft.com/office/excel/2006/main">
          <x14:cfRule type="iconSet" priority="232" id="{D87C5CA0-9C13-4E51-B305-F2DBB021DC6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H3"/>
  <sheetViews>
    <sheetView showGridLines="0" workbookViewId="0">
      <selection activeCell="C2" sqref="C2"/>
    </sheetView>
  </sheetViews>
  <sheetFormatPr defaultColWidth="9" defaultRowHeight="26.1" customHeight="1" x14ac:dyDescent="0.3"/>
  <cols>
    <col min="1" max="1" width="1.44140625" style="2" customWidth="1"/>
    <col min="2" max="2" width="28.6640625" style="5" customWidth="1"/>
    <col min="3" max="4" width="14.6640625" style="7" customWidth="1"/>
    <col min="5" max="7" width="14.6640625" customWidth="1"/>
    <col min="8" max="8" width="14.77734375" style="7" customWidth="1"/>
    <col min="9" max="9" width="1.6640625" style="2" customWidth="1"/>
    <col min="10" max="16384" width="9" style="2"/>
  </cols>
  <sheetData>
    <row r="1" spans="2:8" s="1" customFormat="1" ht="57" customHeight="1" x14ac:dyDescent="0.35">
      <c r="B1" s="4"/>
      <c r="C1" s="6"/>
      <c r="D1" s="6"/>
      <c r="E1" s="6"/>
      <c r="F1" s="6"/>
      <c r="G1" s="6"/>
    </row>
    <row r="2" spans="2:8" s="3" customFormat="1" ht="50.25" customHeight="1" x14ac:dyDescent="0.3">
      <c r="B2" s="9" t="s">
        <v>2</v>
      </c>
      <c r="C2" s="10" t="s">
        <v>0</v>
      </c>
      <c r="D2" s="10" t="s">
        <v>19</v>
      </c>
      <c r="E2" s="10" t="s">
        <v>7</v>
      </c>
      <c r="F2" s="10" t="s">
        <v>20</v>
      </c>
      <c r="G2" s="10" t="s">
        <v>21</v>
      </c>
      <c r="H2" s="12" t="s">
        <v>22</v>
      </c>
    </row>
    <row r="3" spans="2:8" ht="26.1" customHeight="1" x14ac:dyDescent="0.3">
      <c r="B3" s="5" t="s">
        <v>23</v>
      </c>
      <c r="C3" s="7">
        <f>IFERROR(VLOOKUP(Impressions_Summary[[#This Row],[Date Period]],Twitter_Analytics_Table[#All],10,FALSE),"No data found")</f>
        <v>0</v>
      </c>
      <c r="D3" s="7">
        <f>IFERROR(VLOOKUP(Impressions_Summary[[#This Row],[Date Period]],Facebook_Analytics_Table[#All],8,FALSE),"No data found")</f>
        <v>0</v>
      </c>
      <c r="E3" s="7">
        <f>IFERROR(VLOOKUP(Impressions_Summary[[#This Row],[Date Period]],LinkedIn_Analytics_Table[#All],7,FALSE),"No data found")</f>
        <v>0</v>
      </c>
      <c r="F3" s="7">
        <f>IFERROR(VLOOKUP(Impressions_Summary[[#This Row],[Date Period]],Instagram_Analytics_Table[#All],6,FALSE),"No data found")</f>
        <v>0</v>
      </c>
      <c r="G3" s="7">
        <f>IFERROR(VLOOKUP(Impressions_Summary[[#This Row],[Date Period]],Snapchat_Analytics_Table[#All],4,FALSE),"No data found")</f>
        <v>0</v>
      </c>
      <c r="H3" s="7">
        <f>IFERROR(VLOOKUP(Impressions_Summary[[#This Row],[Date Period]],Pinterest_Analytics_Table[#All],2,FALSE),"No data found")</f>
        <v>0</v>
      </c>
    </row>
  </sheetData>
  <dataValidations count="8">
    <dataValidation allowBlank="1" showInputMessage="1" showErrorMessage="1" prompt="In this table, social media impressions are automatically summarized from the different analytics worksheets. _x000a__x000a_For this table to work correctly, make sure to copy the same date periods used across the worksheets." sqref="A1" xr:uid="{00000000-0002-0000-0600-000000000000}"/>
    <dataValidation allowBlank="1" showInputMessage="1" showErrorMessage="1" prompt="Copy the same date periods used across all analytic worksheets." sqref="B2" xr:uid="{00000000-0002-0000-0600-000001000000}"/>
    <dataValidation allowBlank="1" showInputMessage="1" showErrorMessage="1" prompt="This column pulls data from Twitter Analytics worksheet: Tweet Impressions" sqref="C2" xr:uid="{00000000-0002-0000-0600-000002000000}"/>
    <dataValidation allowBlank="1" showInputMessage="1" showErrorMessage="1" prompt="This column pulls data from Facebook Analytics worksheet: Post Reach" sqref="D2" xr:uid="{00000000-0002-0000-0600-000003000000}"/>
    <dataValidation allowBlank="1" showInputMessage="1" showErrorMessage="1" prompt="This column pulls data from LinkedIn Analytics worksheet: Impressions" sqref="E2" xr:uid="{00000000-0002-0000-0600-000004000000}"/>
    <dataValidation allowBlank="1" showInputMessage="1" showErrorMessage="1" prompt="This column pulls data from Instagram Analytics worksheet: Impressions" sqref="F2" xr:uid="{00000000-0002-0000-0600-000005000000}"/>
    <dataValidation allowBlank="1" showInputMessage="1" showErrorMessage="1" prompt="This column pulls data from Snapchat Analytics worksheet: Unique Views" sqref="G2" xr:uid="{00000000-0002-0000-0600-000006000000}"/>
    <dataValidation allowBlank="1" showInputMessage="1" showErrorMessage="1" prompt="This column pulls data from Pinterest Analytics worksheet: Impressions from Profile" sqref="H2" xr:uid="{00000000-0002-0000-0600-000007000000}"/>
  </dataValidations>
  <pageMargins left="0.7" right="0.7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9" id="{D6E255C2-744C-4416-A76E-AB18E3EF789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C2:C3</xm:sqref>
        </x14:conditionalFormatting>
        <x14:conditionalFormatting xmlns:xm="http://schemas.microsoft.com/office/excel/2006/main">
          <x14:cfRule type="iconSet" priority="240" id="{861675C0-A063-49BB-82C0-FC929CCA5F8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D2:D3</xm:sqref>
        </x14:conditionalFormatting>
        <x14:conditionalFormatting xmlns:xm="http://schemas.microsoft.com/office/excel/2006/main">
          <x14:cfRule type="iconSet" priority="241" id="{067F3DF6-B37F-4E3B-A036-2DDBCFC92FC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E2:E3</xm:sqref>
        </x14:conditionalFormatting>
        <x14:conditionalFormatting xmlns:xm="http://schemas.microsoft.com/office/excel/2006/main">
          <x14:cfRule type="iconSet" priority="242" id="{C3DF9C36-3C20-4290-8426-4BBABA6DF93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F2:F3</xm:sqref>
        </x14:conditionalFormatting>
        <x14:conditionalFormatting xmlns:xm="http://schemas.microsoft.com/office/excel/2006/main">
          <x14:cfRule type="iconSet" priority="243" id="{13E0E564-89E9-422E-A334-0F1896F8529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G2:G3</xm:sqref>
        </x14:conditionalFormatting>
        <x14:conditionalFormatting xmlns:xm="http://schemas.microsoft.com/office/excel/2006/main">
          <x14:cfRule type="iconSet" priority="244" id="{64372072-7B0A-4071-8D27-C741CE3F57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H2:H3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3"/>
  <sheetViews>
    <sheetView showGridLines="0" workbookViewId="0">
      <selection activeCell="C2" sqref="C2"/>
    </sheetView>
  </sheetViews>
  <sheetFormatPr defaultColWidth="9" defaultRowHeight="26.1" customHeight="1" x14ac:dyDescent="0.3"/>
  <cols>
    <col min="1" max="1" width="1.44140625" style="2" customWidth="1"/>
    <col min="2" max="2" width="28.6640625" style="5" customWidth="1"/>
    <col min="3" max="4" width="14.6640625" style="7" customWidth="1"/>
    <col min="5" max="7" width="14.6640625" customWidth="1"/>
    <col min="8" max="8" width="1.6640625" style="2" customWidth="1"/>
    <col min="9" max="16384" width="9" style="2"/>
  </cols>
  <sheetData>
    <row r="1" spans="2:7" s="1" customFormat="1" ht="57" customHeight="1" x14ac:dyDescent="0.35">
      <c r="B1" s="4"/>
      <c r="C1" s="6"/>
      <c r="D1" s="6"/>
      <c r="E1" s="6"/>
      <c r="F1" s="6"/>
      <c r="G1" s="6"/>
    </row>
    <row r="2" spans="2:7" s="3" customFormat="1" ht="50.25" customHeight="1" x14ac:dyDescent="0.3">
      <c r="B2" s="9" t="s">
        <v>2</v>
      </c>
      <c r="C2" s="10" t="s">
        <v>0</v>
      </c>
      <c r="D2" s="10" t="s">
        <v>19</v>
      </c>
      <c r="E2" s="10" t="s">
        <v>7</v>
      </c>
      <c r="F2" s="10" t="s">
        <v>20</v>
      </c>
      <c r="G2" s="10" t="s">
        <v>21</v>
      </c>
    </row>
    <row r="3" spans="2:7" ht="26.1" customHeight="1" x14ac:dyDescent="0.3">
      <c r="B3" s="5" t="s">
        <v>23</v>
      </c>
      <c r="C3" s="7">
        <f>IFERROR(VLOOKUP(Followers_Summary[[#This Row],[Date Period]],Twitter_Analytics_Table[#All],2,FALSE),"No data found")</f>
        <v>0</v>
      </c>
      <c r="D3" s="7">
        <f>IFERROR(VLOOKUP(Followers_Summary[[#This Row],[Date Period]],Facebook_Analytics_Table[#All],2,FALSE),"No data found")</f>
        <v>0</v>
      </c>
      <c r="E3" s="7">
        <f>IFERROR(VLOOKUP(Followers_Summary[[#This Row],[Date Period]],LinkedIn_Analytics_Table[#All],2,FALSE),"No data found")</f>
        <v>0</v>
      </c>
      <c r="F3" s="7">
        <f>IFERROR(VLOOKUP(Followers_Summary[[#This Row],[Date Period]],Instagram_Analytics_Table[#All],2,FALSE),"No data found")</f>
        <v>0</v>
      </c>
      <c r="G3" s="7">
        <f>IFERROR(VLOOKUP(Followers_Summary[[#This Row],[Date Period]],Snapchat_Analytics_Table[#All],2,FALSE),"No data found")</f>
        <v>0</v>
      </c>
    </row>
  </sheetData>
  <dataValidations count="2">
    <dataValidation allowBlank="1" showInputMessage="1" showErrorMessage="1" prompt="Copy the same date periods used across all analytic worksheets." sqref="B2" xr:uid="{00000000-0002-0000-0700-000000000000}"/>
    <dataValidation allowBlank="1" showInputMessage="1" showErrorMessage="1" prompt="In this table, net followeds gain/loss is automatically summarized from the different analytics worksheets. _x000a__x000a_For this table to work correctly, make sure to copy the same date periods used across the worksheets." sqref="A1" xr:uid="{00000000-0002-0000-0700-000001000000}"/>
  </dataValidations>
  <pageMargins left="0.7" right="0.7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4F324CE3-BC66-49F0-A554-C8F0F20F893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C2:C3</xm:sqref>
        </x14:conditionalFormatting>
        <x14:conditionalFormatting xmlns:xm="http://schemas.microsoft.com/office/excel/2006/main">
          <x14:cfRule type="iconSet" priority="246" id="{6177D31B-4517-4D3C-9918-B511737BEBE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D2:D3</xm:sqref>
        </x14:conditionalFormatting>
        <x14:conditionalFormatting xmlns:xm="http://schemas.microsoft.com/office/excel/2006/main">
          <x14:cfRule type="iconSet" priority="247" id="{6C620EAC-D674-4455-BEB4-E7E54AD9EDE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E2:E3</xm:sqref>
        </x14:conditionalFormatting>
        <x14:conditionalFormatting xmlns:xm="http://schemas.microsoft.com/office/excel/2006/main">
          <x14:cfRule type="iconSet" priority="248" id="{12279E3F-A345-46D8-B5EA-BD61995583F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F2:F3</xm:sqref>
        </x14:conditionalFormatting>
        <x14:conditionalFormatting xmlns:xm="http://schemas.microsoft.com/office/excel/2006/main">
          <x14:cfRule type="iconSet" priority="249" id="{09965922-BF36-4C50-94C0-FFBC6F296D2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G2:G3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"/>
  <sheetViews>
    <sheetView showGridLines="0" workbookViewId="0">
      <selection activeCell="C2" sqref="C2"/>
    </sheetView>
  </sheetViews>
  <sheetFormatPr defaultColWidth="9" defaultRowHeight="26.1" customHeight="1" x14ac:dyDescent="0.3"/>
  <cols>
    <col min="1" max="1" width="1.44140625" style="2" customWidth="1"/>
    <col min="2" max="2" width="28.6640625" style="5" customWidth="1"/>
    <col min="3" max="4" width="14.6640625" style="7" customWidth="1"/>
    <col min="5" max="7" width="14.6640625" customWidth="1"/>
    <col min="8" max="8" width="14.77734375" style="7" customWidth="1"/>
    <col min="9" max="9" width="1.6640625" style="2" customWidth="1"/>
    <col min="10" max="16384" width="9" style="2"/>
  </cols>
  <sheetData>
    <row r="1" spans="2:8" s="1" customFormat="1" ht="57" customHeight="1" x14ac:dyDescent="0.35">
      <c r="B1" s="4"/>
      <c r="C1" s="6"/>
      <c r="D1" s="6"/>
      <c r="E1" s="6"/>
      <c r="F1" s="6"/>
      <c r="G1" s="6"/>
    </row>
    <row r="2" spans="2:8" s="3" customFormat="1" ht="50.25" customHeight="1" x14ac:dyDescent="0.3">
      <c r="B2" s="11" t="s">
        <v>2</v>
      </c>
      <c r="C2" s="11" t="s">
        <v>0</v>
      </c>
      <c r="D2" s="11" t="s">
        <v>19</v>
      </c>
      <c r="E2" s="11" t="s">
        <v>7</v>
      </c>
      <c r="F2" s="11" t="s">
        <v>20</v>
      </c>
      <c r="G2" s="11" t="s">
        <v>21</v>
      </c>
      <c r="H2" s="11" t="s">
        <v>22</v>
      </c>
    </row>
    <row r="3" spans="2:8" ht="26.1" customHeight="1" x14ac:dyDescent="0.3">
      <c r="B3" s="5" t="s">
        <v>23</v>
      </c>
      <c r="C3" s="7">
        <f>IFERROR(VLOOKUP(Impressions_Summary5[[#This Row],[Date Period]],Twitter_Analytics_Table[#All],4,FALSE)+VLOOKUP(Impressions_Summary5[[#This Row],[Date Period]],Twitter_Analytics_Table[#All],5,FALSE)+VLOOKUP(Impressions_Summary5[[#This Row],[Date Period]],Twitter_Analytics_Table[#All],6,FALSE)+VLOOKUP(Impressions_Summary5[[#This Row],[Date Period]],Twitter_Analytics_Table[#All],7,FALSE)+VLOOKUP(Impressions_Summary5[[#This Row],[Date Period]],Twitter_Analytics_Table[#All],9,FALSE),"No data found")</f>
        <v>0</v>
      </c>
      <c r="D3" s="7">
        <f>IFERROR(VLOOKUP(Impressions_Summary5[[#This Row],[Date Period]],Facebook_Analytics_Table[#All],4,FALSE)+VLOOKUP(Impressions_Summary5[[#This Row],[Date Period]],Facebook_Analytics_Table[#All],5,FALSE)+VLOOKUP(Impressions_Summary5[[#This Row],[Date Period]],Facebook_Analytics_Table[#All],6,FALSE)+VLOOKUP(Impressions_Summary5[[#This Row],[Date Period]],Facebook_Analytics_Table[#All],10,FALSE),"No data found")</f>
        <v>0</v>
      </c>
      <c r="E3" s="7">
        <f>IFERROR(VLOOKUP(Impressions_Summary5[[#This Row],[Date Period]],LinkedIn_Analytics_Table[#All],5,FALSE),"No data found")</f>
        <v>0</v>
      </c>
      <c r="F3" s="7">
        <f>IFERROR(VLOOKUP(Impressions_Summary5[[#This Row],[Date Period]],Instagram_Analytics_Table[#All],8,FALSE),"No data found")</f>
        <v>0</v>
      </c>
      <c r="G3" s="7">
        <f>IFERROR(VLOOKUP(Impressions_Summary5[[#This Row],[Date Period]],Snapchat_Analytics_Table[#All],5,FALSE),"No data found")</f>
        <v>0</v>
      </c>
      <c r="H3" s="7">
        <f>IFERROR(VLOOKUP(Impressions_Summary5[[#This Row],[Date Period]],Pinterest_Analytics_Table[#All],3,FALSE)+VLOOKUP(Impressions_Summary5[[#This Row],[Date Period]],Pinterest_Analytics_Table[#All],4,FALSE)+VLOOKUP(Impressions_Summary5[[#This Row],[Date Period]],Pinterest_Analytics_Table[#All],6,FALSE)+VLOOKUP(Impressions_Summary5[[#This Row],[Date Period]],Pinterest_Analytics_Table[#All],7,FALSE),"No data found")</f>
        <v>0</v>
      </c>
    </row>
  </sheetData>
  <dataValidations count="8">
    <dataValidation allowBlank="1" showInputMessage="1" showErrorMessage="1" prompt="This column pulls data from Pinterest Analytics worksheet: _x000a_Total of Repins from Profile, Clicks from Profile, Repins from Website, and Clicks to Website." sqref="H2" xr:uid="{00000000-0002-0000-0800-000000000000}"/>
    <dataValidation allowBlank="1" showInputMessage="1" showErrorMessage="1" prompt="This column pulls data from Snapchat Analytics worksheet: Screenshots" sqref="G2" xr:uid="{00000000-0002-0000-0800-000001000000}"/>
    <dataValidation allowBlank="1" showInputMessage="1" showErrorMessage="1" prompt="This column pulls data from Instagram Analytics worksheet: Engagements" sqref="F2" xr:uid="{00000000-0002-0000-0800-000002000000}"/>
    <dataValidation allowBlank="1" showInputMessage="1" showErrorMessage="1" prompt="This column pulls data from LinkedIn Analytics worksheet: Engagements" sqref="E2" xr:uid="{00000000-0002-0000-0800-000003000000}"/>
    <dataValidation allowBlank="1" showInputMessage="1" showErrorMessage="1" prompt="This column pulls data from Facebook Analytics worksheet: _x000a_Total of Shares, Likes, Link Clicks, and Video Views." sqref="D2" xr:uid="{00000000-0002-0000-0800-000004000000}"/>
    <dataValidation allowBlank="1" showInputMessage="1" showErrorMessage="1" prompt="This column pulls data from Twitter Analytics worksheet: _x000a_Total of Retweets, Likes, Link Clicks, Mentions, and Videos Views." sqref="C2" xr:uid="{00000000-0002-0000-0800-000005000000}"/>
    <dataValidation allowBlank="1" showInputMessage="1" showErrorMessage="1" prompt="Copy the same date periods used across all analytic worksheets." sqref="B2" xr:uid="{00000000-0002-0000-0800-000006000000}"/>
    <dataValidation allowBlank="1" showInputMessage="1" showErrorMessage="1" prompt="In this table, engagements are automatically summarized from the different analytics worksheets. _x000a__x000a_For this table to work correctly, make sure to copy the same date periods used across the worksheets." sqref="A1" xr:uid="{00000000-0002-0000-0800-000007000000}"/>
  </dataValidations>
  <pageMargins left="0.7" right="0.7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1AF036BF-C639-4D62-AB45-D914743A218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C3</xm:sqref>
        </x14:conditionalFormatting>
        <x14:conditionalFormatting xmlns:xm="http://schemas.microsoft.com/office/excel/2006/main">
          <x14:cfRule type="iconSet" priority="251" id="{808A0F62-0D77-4BFD-B4C6-B9FD9D79076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D3</xm:sqref>
        </x14:conditionalFormatting>
        <x14:conditionalFormatting xmlns:xm="http://schemas.microsoft.com/office/excel/2006/main">
          <x14:cfRule type="iconSet" priority="252" id="{2E76021F-DCB7-4A05-9F61-1A6EBDFB716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E3</xm:sqref>
        </x14:conditionalFormatting>
        <x14:conditionalFormatting xmlns:xm="http://schemas.microsoft.com/office/excel/2006/main">
          <x14:cfRule type="iconSet" priority="253" id="{4E3AE7C4-E062-447B-A56C-4B4526B4046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</xm:sqref>
        </x14:conditionalFormatting>
        <x14:conditionalFormatting xmlns:xm="http://schemas.microsoft.com/office/excel/2006/main">
          <x14:cfRule type="iconSet" priority="254" id="{A2577BD8-2BC3-4C20-9F43-33513A1A9F2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</xm:sqref>
        </x14:conditionalFormatting>
        <x14:conditionalFormatting xmlns:xm="http://schemas.microsoft.com/office/excel/2006/main">
          <x14:cfRule type="iconSet" priority="255" id="{EADA9797-2CBB-4AF8-98EB-CE9AB3EDBD8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C6731-81A5-40FA-87B6-ECC13A5A7B9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08DBB68-3A8E-4F96-B68A-3E6964690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95CF30-224F-4E42-836B-15543819A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Twitter</vt:lpstr>
      <vt:lpstr>Facebook</vt:lpstr>
      <vt:lpstr>LinkedIn</vt:lpstr>
      <vt:lpstr>Instagram</vt:lpstr>
      <vt:lpstr>Snapchat</vt:lpstr>
      <vt:lpstr>Pinterest</vt:lpstr>
      <vt:lpstr>Impressions Summary</vt:lpstr>
      <vt:lpstr>Followers Summary</vt:lpstr>
      <vt:lpstr>Engagements Summary</vt:lpstr>
      <vt:lpstr>Impressions Chart</vt:lpstr>
      <vt:lpstr>Followers Chart</vt:lpstr>
      <vt:lpstr>Engagements Chart</vt:lpstr>
      <vt:lpstr>Facebook!Print_Titles</vt:lpstr>
      <vt:lpstr>Instagram!Print_Titles</vt:lpstr>
      <vt:lpstr>LinkedIn!Print_Titles</vt:lpstr>
      <vt:lpstr>Pinterest!Print_Titles</vt:lpstr>
      <vt:lpstr>Snapchat!Print_Titles</vt:lpstr>
      <vt:lpstr>Twitter!Print_Titles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2018-07-27T22:58:30Z</dcterms:created>
  <dcterms:modified xsi:type="dcterms:W3CDTF">2020-08-12T02:21:25Z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